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tco\Dropbox\Bestuur DRL\Penningmeester\Seizoen 2020-2021\"/>
    </mc:Choice>
  </mc:AlternateContent>
  <xr:revisionPtr revIDLastSave="0" documentId="13_ncr:1_{BFDCF409-65E7-4694-B307-27594B3E728E}" xr6:coauthVersionLast="47" xr6:coauthVersionMax="47" xr10:uidLastSave="{00000000-0000-0000-0000-000000000000}"/>
  <bookViews>
    <workbookView xWindow="-120" yWindow="-120" windowWidth="29040" windowHeight="15840" activeTab="1" xr2:uid="{6A9FC5B0-19AE-40F7-BFB2-63EC97EB928B}"/>
  </bookViews>
  <sheets>
    <sheet name="toelichting WenV" sheetId="3" r:id="rId1"/>
    <sheet name="toelichting WenV-rek. 2021-2022" sheetId="4" r:id="rId2"/>
  </sheets>
  <definedNames>
    <definedName name="_xlnm.Print_Area" localSheetId="1">'toelichting WenV-rek. 2021-2022'!$A$1:$J$267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4" l="1"/>
  <c r="C129" i="4"/>
  <c r="C130" i="4" s="1"/>
  <c r="C82" i="4"/>
  <c r="C76" i="4" l="1"/>
  <c r="C218" i="4"/>
  <c r="C249" i="4"/>
  <c r="D213" i="4"/>
  <c r="D214" i="4" s="1"/>
  <c r="D215" i="4" s="1"/>
  <c r="D216" i="4" s="1"/>
  <c r="D217" i="4" s="1"/>
  <c r="C238" i="4" l="1"/>
  <c r="C230" i="4"/>
  <c r="C159" i="4" l="1"/>
  <c r="C137" i="4" l="1"/>
  <c r="C7" i="4"/>
  <c r="C154" i="4" l="1"/>
  <c r="C103" i="4"/>
  <c r="C200" i="4"/>
  <c r="C88" i="4" l="1"/>
  <c r="C148" i="4"/>
  <c r="C143" i="4"/>
  <c r="C29" i="4"/>
  <c r="C22" i="4"/>
  <c r="C15" i="4"/>
  <c r="C173" i="3"/>
  <c r="C307" i="3" l="1"/>
  <c r="C298" i="3"/>
  <c r="C288" i="3"/>
  <c r="C280" i="3"/>
  <c r="D273" i="3"/>
  <c r="C273" i="3"/>
  <c r="C230" i="3"/>
  <c r="C205" i="3"/>
  <c r="C199" i="3" l="1"/>
  <c r="C116" i="3"/>
  <c r="G107" i="3"/>
  <c r="C107" i="3"/>
  <c r="C43" i="3" l="1"/>
  <c r="C36" i="3"/>
  <c r="C25" i="3"/>
  <c r="C14" i="3"/>
  <c r="C27" i="3" l="1"/>
  <c r="C29" i="3" s="1"/>
  <c r="C254" i="3"/>
  <c r="C241" i="3"/>
  <c r="C219" i="3"/>
  <c r="C193" i="3"/>
  <c r="C188" i="3"/>
  <c r="C183" i="3"/>
  <c r="E155" i="3"/>
  <c r="C129" i="3"/>
  <c r="C96" i="3"/>
  <c r="D63" i="3"/>
  <c r="C63" i="3"/>
  <c r="C50" i="3"/>
</calcChain>
</file>

<file path=xl/sharedStrings.xml><?xml version="1.0" encoding="utf-8"?>
<sst xmlns="http://schemas.openxmlformats.org/spreadsheetml/2006/main" count="525" uniqueCount="339">
  <si>
    <t>Dit betreft allen die het hele boekjaar 2019-2020 lid waren</t>
  </si>
  <si>
    <t>Opbrengst contributie 2019-2020 is als volgt opgebouwd:</t>
  </si>
  <si>
    <t>bedrag</t>
  </si>
  <si>
    <t>49 volle leden à € 108</t>
  </si>
  <si>
    <t>5 volle leden à € 108 die in termijnen betalen</t>
  </si>
  <si>
    <t>5 volle leden U-pas à € 108</t>
  </si>
  <si>
    <t>1 vol lid met studentenkorting, jaar 2 à € 85</t>
  </si>
  <si>
    <t>2 volle leden met studentenkorting, jaar 1 à € 62</t>
  </si>
  <si>
    <t>5 dub leden binnen SGS à € 61</t>
  </si>
  <si>
    <t>1 dub leden binnen SGS met studentenkorting à € 15</t>
  </si>
  <si>
    <t>3 dub leden buiten SGS à € 72</t>
  </si>
  <si>
    <t>1 erelid à € 0</t>
  </si>
  <si>
    <t>totaal</t>
  </si>
  <si>
    <t>Dit betreft allen die slechts een deel van het boekjaar 2019-2020 lid waren</t>
  </si>
  <si>
    <t>1 vol lid tot 1 februari  2020</t>
  </si>
  <si>
    <t>1 vol lid tot 1 maart 2020</t>
  </si>
  <si>
    <t>1 vol lid vanaf 1 november 2019 à € 81</t>
  </si>
  <si>
    <t>2 vol lid vanaf 1 februari 2020 à € 54</t>
  </si>
  <si>
    <t>1 dubbellid buiten SGS vanaf 1 januari 2020</t>
  </si>
  <si>
    <t>Opbrengst donaties 2019-2020</t>
  </si>
  <si>
    <t>Donaties:</t>
  </si>
  <si>
    <t xml:space="preserve">Bijdrage Damrakkers </t>
  </si>
  <si>
    <t xml:space="preserve">16 Gouden Lopers </t>
  </si>
  <si>
    <t>Totaal</t>
  </si>
  <si>
    <t>Opbrengst voorjaarsdonatie en incidentele donaties</t>
  </si>
  <si>
    <t>incidentele donaties</t>
  </si>
  <si>
    <t xml:space="preserve">Voorjaarsdonatie 2020 </t>
  </si>
  <si>
    <t>N.B. Eventueel verlies kan gecompenseerd worden met donaties</t>
  </si>
  <si>
    <t>subtotaal</t>
  </si>
  <si>
    <t>Opbrengst ZAK</t>
  </si>
  <si>
    <t>aandeel DRL winst ZAK</t>
  </si>
  <si>
    <t>Resultaat rapidtoernooi 16 november 2019</t>
  </si>
  <si>
    <t>kosten</t>
  </si>
  <si>
    <t>Totaal inschrijfgeld 70 x € 10</t>
  </si>
  <si>
    <t>Bijdrage huur tafels(Dijckzigt)</t>
  </si>
  <si>
    <t>Totaal prijzengeld 9*(€ 10+€ 20+€ 30)</t>
  </si>
  <si>
    <t>kosten fotoprijzen Rapidtoernooi 2019</t>
  </si>
  <si>
    <t>Drukkerijkosten</t>
  </si>
  <si>
    <t>Afdrukkosten (abonnement)</t>
  </si>
  <si>
    <t>Huur tafels(Henk)</t>
  </si>
  <si>
    <t>Verlies</t>
  </si>
  <si>
    <t>opbreng-sten</t>
  </si>
  <si>
    <t>Resultaat rapidtoernooi november 2020</t>
  </si>
  <si>
    <t>Opbrengst sponsoren Rapid toernooi:</t>
  </si>
  <si>
    <t>Zoeken naar sponsoren</t>
  </si>
  <si>
    <t>er zijn in boekjaar 2019-2020 geen sponsoren meer</t>
  </si>
  <si>
    <t>Diverse opbrengsten</t>
  </si>
  <si>
    <t>verkoop notatieboekjes:</t>
  </si>
  <si>
    <t>jaartotaal</t>
  </si>
  <si>
    <t>Opbrengst ING rentemeerrekening</t>
  </si>
  <si>
    <t>Kosten zaalhuur:</t>
  </si>
  <si>
    <t>Betaalde zaalhuur:</t>
  </si>
  <si>
    <t>augustus 2019 betaald in boekjaar 1819</t>
  </si>
  <si>
    <t>september 2019</t>
  </si>
  <si>
    <t>oktober 2018</t>
  </si>
  <si>
    <t>november 2018</t>
  </si>
  <si>
    <t>december 2018</t>
  </si>
  <si>
    <t>januari 2019</t>
  </si>
  <si>
    <t>februari 2019</t>
  </si>
  <si>
    <t>maart 2019</t>
  </si>
  <si>
    <t>april 2019</t>
  </si>
  <si>
    <t>mei 2019</t>
  </si>
  <si>
    <t>juni 2019</t>
  </si>
  <si>
    <t>juli 2019</t>
  </si>
  <si>
    <t>Totaal seIzoen 2019-2020</t>
  </si>
  <si>
    <t>Kosten SGS contributie:</t>
  </si>
  <si>
    <t>Q4 2019 (67 leden à 12,13)</t>
  </si>
  <si>
    <t xml:space="preserve">Q1 2020 (68 leden à 12,13) </t>
  </si>
  <si>
    <t>Q2 2020 (70 leden à 12,13)</t>
  </si>
  <si>
    <t xml:space="preserve">Q3 2019 alleen juli  (70 leden à 12,13 *1/3) </t>
  </si>
  <si>
    <t>Kosten interne competitie (incl. ALV):</t>
  </si>
  <si>
    <t>bedankjes 2019-2020</t>
  </si>
  <si>
    <t>Ratingprijzen 2019-2020</t>
  </si>
  <si>
    <t xml:space="preserve">Totaal </t>
  </si>
  <si>
    <t>Kosten consumptiebonnen externe thuiswedstrijd d.d.</t>
  </si>
  <si>
    <t>DRL 8-tal /bezoekend 8-tal</t>
  </si>
  <si>
    <t>KNSB/SOS</t>
  </si>
  <si>
    <t>DRL 1 - MLR 1</t>
  </si>
  <si>
    <t>KNSB</t>
  </si>
  <si>
    <t>DRL 1 - Zeist 1</t>
  </si>
  <si>
    <t>SOS</t>
  </si>
  <si>
    <t>DRL 3 - Leusden 2</t>
  </si>
  <si>
    <t>DRL 4 - Muiderberg 1</t>
  </si>
  <si>
    <t>DRL 2 - Denk en Zet Z 1</t>
  </si>
  <si>
    <t>DRL 1 - Woerden 1</t>
  </si>
  <si>
    <t>DRL 2 - Lekstroom1</t>
  </si>
  <si>
    <t>DRL 1 - Paul Keres 1</t>
  </si>
  <si>
    <t>DRL 3 - Lekstroom 3</t>
  </si>
  <si>
    <t>DRL 4 - En Passant 3</t>
  </si>
  <si>
    <t>DRL 2 - BSG 1</t>
  </si>
  <si>
    <t>DRL 1 - Moira-Domtoren 1</t>
  </si>
  <si>
    <t>DRL 1 - Aft 2+ DRL 2 - Aft3</t>
  </si>
  <si>
    <t>DRL 4 - Denk en Zet Z 2</t>
  </si>
  <si>
    <t>DRL 2 - DBC 1</t>
  </si>
  <si>
    <t>DRL 3 - DBC 3</t>
  </si>
  <si>
    <t>DRL 1- Almere 2</t>
  </si>
  <si>
    <t>DRL 2- Almere 3</t>
  </si>
  <si>
    <t>DRL 1 - Houten 1</t>
  </si>
  <si>
    <t>DRL 2- Doorn-Driebergen 2</t>
  </si>
  <si>
    <t>Bankkosten ING 2019-2020:</t>
  </si>
  <si>
    <t>Afrekening betalingsverkeer Q3 2019 (€ 44,60 - € 12,48)</t>
  </si>
  <si>
    <t>Afrekening betalingsverkeer oktober 2019</t>
  </si>
  <si>
    <t>Afrekening betalingsverkeer november 2019</t>
  </si>
  <si>
    <t>Afrekening betalingsverkeer december 2019</t>
  </si>
  <si>
    <t>Afrekening betalingsverkeer januari 2020</t>
  </si>
  <si>
    <t>Afrekening betalingsverkeer februari 2020</t>
  </si>
  <si>
    <t>Afrekening betalingsverkeer maart 2020</t>
  </si>
  <si>
    <t>Afrekening betalingsverkeer april 2020</t>
  </si>
  <si>
    <t>Kosten Representatie</t>
  </si>
  <si>
    <t>present voor aftredend secretaris P. Bakker</t>
  </si>
  <si>
    <t>kaart voor Chris Pearce</t>
  </si>
  <si>
    <t xml:space="preserve">4 flessen wijn  </t>
  </si>
  <si>
    <t>prijzen jubilarissen uitgereikt bij Kersttoernooi</t>
  </si>
  <si>
    <t>Kosten Website:</t>
  </si>
  <si>
    <t>Webhosting (De Heeg.nl)</t>
  </si>
  <si>
    <t xml:space="preserve">De verwachting is dat dit bedrag komend seizoen ongeveer gelijk zal blijven, </t>
  </si>
  <si>
    <t>Kosten materiaalverzekering &amp; KvK:</t>
  </si>
  <si>
    <t>Collectieve materiaalverzekering KNSB 2020</t>
  </si>
  <si>
    <t>inschrijfgeld KNSB-competitie</t>
  </si>
  <si>
    <t>Kosten alternatieve avonden:</t>
  </si>
  <si>
    <t>Eindspeltoernooi (niet gehouden)</t>
  </si>
  <si>
    <t>uitgaande van drie evenementen van ieder €25</t>
  </si>
  <si>
    <t>Prijzen Knock-Out toernooi 24 juni 2020</t>
  </si>
  <si>
    <t xml:space="preserve">begroot op €75 </t>
  </si>
  <si>
    <t xml:space="preserve">Snelschaaktoernooi niet gehouden) </t>
  </si>
  <si>
    <t>Kosten Kersttoernooi:</t>
  </si>
  <si>
    <t>prijzen Kersttoernooi</t>
  </si>
  <si>
    <t>Opbrengst digiborden door verhuur</t>
  </si>
  <si>
    <t>Super GP Moira-Domtoren 2019</t>
  </si>
  <si>
    <t>SGS super GP Woerden 2019 14 april 2019</t>
  </si>
  <si>
    <t>SGS De Bilt</t>
  </si>
  <si>
    <t>OKU 2019</t>
  </si>
  <si>
    <t>HSG Open 2019</t>
  </si>
  <si>
    <t>Dijckzigt Vierkampen 2019</t>
  </si>
  <si>
    <t>Kosten Digiborden:</t>
  </si>
  <si>
    <t>Dit zijn periodieke kosten voor nieuwe batterijen, snoeren etc.</t>
  </si>
  <si>
    <t>Voor komend seizoen begroot op</t>
  </si>
  <si>
    <t>NB: grotere aanschaffingen zoals bags en klokkisten</t>
  </si>
  <si>
    <t>zijn in het vorig seizoen al gedaan</t>
  </si>
  <si>
    <t>Kosten aanschaf materiaal:</t>
  </si>
  <si>
    <t>notatiebriefjes: drukkerijkosten</t>
  </si>
  <si>
    <t>notatiebriefjes: afdrukkosten (abonnement)</t>
  </si>
  <si>
    <t xml:space="preserve">* balans  41 1  </t>
  </si>
  <si>
    <t>* balans  41 2</t>
  </si>
  <si>
    <t>* balans  41 3</t>
  </si>
  <si>
    <t>* balans  41 4</t>
  </si>
  <si>
    <t>* balans  41 5</t>
  </si>
  <si>
    <t>Clubblad Balans, Jaargang 41, oplage 100 stuks</t>
  </si>
  <si>
    <t>44 bijlage</t>
  </si>
  <si>
    <t>* balans  41 1 oplage 100 44 blz</t>
  </si>
  <si>
    <t>* balans  41 2 oplage 100 36 blz</t>
  </si>
  <si>
    <t>* balans  41 3 oplage 100 32 blz</t>
  </si>
  <si>
    <t xml:space="preserve">Totaal  </t>
  </si>
  <si>
    <t>voorraad</t>
  </si>
  <si>
    <t>Portokosten:</t>
  </si>
  <si>
    <t>voorraad op 1 augustus 2019</t>
  </si>
  <si>
    <t>gebruik in boekjaar 2019-2020</t>
  </si>
  <si>
    <t>Sponsoren Balans:</t>
  </si>
  <si>
    <t>Koenhein BV</t>
  </si>
  <si>
    <t>gestopt</t>
  </si>
  <si>
    <t xml:space="preserve">Er is nog maar een sponsor voor de Balans. </t>
  </si>
  <si>
    <t>Midgetgolf Bilthoven</t>
  </si>
  <si>
    <t>Kunnen er nieuwe sponsoren worden gevonden?!?</t>
  </si>
  <si>
    <t>Hotspirit</t>
  </si>
  <si>
    <t>Kosten trofeeën</t>
  </si>
  <si>
    <t>Reserve Digiborden (verlies) of winst</t>
  </si>
  <si>
    <t>winst</t>
  </si>
  <si>
    <t>drie trofeeën</t>
  </si>
  <si>
    <t>attributen t.b.v. trofeeën</t>
  </si>
  <si>
    <t>Kosten Administratie</t>
  </si>
  <si>
    <t>verhuur klokken</t>
  </si>
  <si>
    <t>Reserve Materiaal</t>
  </si>
  <si>
    <r>
      <t xml:space="preserve">Q3 alleen aug + sept 2019 (70 leden à </t>
    </r>
    <r>
      <rPr>
        <strike/>
        <sz val="12"/>
        <rFont val="Arial"/>
        <family val="2"/>
      </rPr>
      <t>€</t>
    </r>
    <r>
      <rPr>
        <sz val="12"/>
        <rFont val="Arial"/>
        <family val="2"/>
      </rPr>
      <t xml:space="preserve"> 11,93 *2/3)</t>
    </r>
  </si>
  <si>
    <r>
      <t>De</t>
    </r>
    <r>
      <rPr>
        <b/>
        <sz val="12"/>
        <color theme="1"/>
        <rFont val="Arial"/>
        <family val="2"/>
      </rPr>
      <t xml:space="preserve"> kosten gemaakte afdrukken</t>
    </r>
    <r>
      <rPr>
        <sz val="12"/>
        <color theme="1"/>
        <rFont val="Arial"/>
        <family val="2"/>
      </rPr>
      <t xml:space="preserve"> per nummer (oplage 100) van jaarggang 41 zijn:</t>
    </r>
  </si>
  <si>
    <t>1 dubbelid à € 7,50 binnen SGS met studentenkorting vanaf 1 februari 2020</t>
  </si>
  <si>
    <t>bedrag dat DRL 31 juli nog moet ontvangen</t>
  </si>
  <si>
    <t>bedrag dat DRL 31 juli is ontvangen</t>
  </si>
  <si>
    <t>Bijgewerkt 16 april 2020</t>
  </si>
  <si>
    <t xml:space="preserve">Er vanuitgaande dat vanwege Corona Damrakkers niet meer onderhuren voor € 108,-  begroten wij </t>
  </si>
  <si>
    <r>
      <t>We schatten de ontvangen contributie in op</t>
    </r>
    <r>
      <rPr>
        <b/>
        <sz val="12"/>
        <rFont val="Arial"/>
        <family val="2"/>
      </rPr>
      <t>€ 7.600,-</t>
    </r>
    <r>
      <rPr>
        <sz val="12"/>
        <rFont val="Arial"/>
        <family val="2"/>
      </rPr>
      <t xml:space="preserve"> (ongeveer het midden tussen wat afgelopen seizoen is gerealiseerd ( € 7.472,50,-) en wat nu zou mogen worden verwacht op basis van het aantal leden op 1 augustus (€ 7.735,-).</t>
    </r>
  </si>
  <si>
    <r>
      <t xml:space="preserve">Het is niet gebruikelijk donaties te begroten als een te verwachten opbrengst, vandaar dat de voorjaarsdonatie 2020 wordt begroot op </t>
    </r>
    <r>
      <rPr>
        <b/>
        <sz val="12"/>
        <color theme="1"/>
        <rFont val="Arial"/>
        <family val="2"/>
      </rPr>
      <t>€ 0,-.</t>
    </r>
  </si>
  <si>
    <r>
      <t xml:space="preserve">voor zomer 2020 op </t>
    </r>
    <r>
      <rPr>
        <b/>
        <sz val="11"/>
        <color rgb="FFFF0000"/>
        <rFont val="Calibri"/>
        <family val="2"/>
        <scheme val="minor"/>
      </rPr>
      <t xml:space="preserve">€ 450,-. </t>
    </r>
  </si>
  <si>
    <t xml:space="preserve">Gezien de huurverlaging (zie ook hierna) begroten wij deze opbrengst </t>
  </si>
  <si>
    <t xml:space="preserve">Kosten en baten zijn in evenwicht. Wij verwachten </t>
  </si>
  <si>
    <t>voor € 36,00 in voorraad</t>
  </si>
  <si>
    <t>Begroot op verkoop van 25 boekjes</t>
  </si>
  <si>
    <t>opbrengst verkoop notatieboekjes 32 x €2,00</t>
  </si>
  <si>
    <t xml:space="preserve">Verwachting is dat dit ongeveer hetzelfde zal zijn, </t>
  </si>
  <si>
    <t xml:space="preserve">daarom begroot op </t>
  </si>
  <si>
    <t>Een huurverhoging vanwege inflatiecorrectie 2,65% m.i.v. september 2020</t>
  </si>
  <si>
    <t xml:space="preserve">De zaalhuur gaat per maand bedragen  € 302,82. </t>
  </si>
  <si>
    <t xml:space="preserve">Daarom begroten wij  voor het boekjaar 1 aug. 2020-31 juli 2021: 1 x € 295,- +11 x </t>
  </si>
  <si>
    <t>1,0265 x € 295,-= €  3.626,-.</t>
  </si>
  <si>
    <t>Betaalde SGS contributie:</t>
  </si>
  <si>
    <t>Er word uitgegaan van een ledental van 70.</t>
  </si>
  <si>
    <t>Daarnaast is er sprake van een lichte verhoging van de bijdrage per lid.</t>
  </si>
  <si>
    <t>Deze bijdrage komt uit op € 12,13 per kwartaal per lid</t>
  </si>
  <si>
    <t>Hieruit volgt dat 70 x €12,13 x 4 =</t>
  </si>
  <si>
    <t>Voorts is er een Coronakorting voor augustus en september van het derde kwartaal</t>
  </si>
  <si>
    <t xml:space="preserve">Coronakorting Q3 2020 alleen juli  (70 leden à € 3,20 *1/3) </t>
  </si>
  <si>
    <t>Daarom is er begroot (afgerond) voor:</t>
  </si>
  <si>
    <t>Per okt 2019 is kwartaalbijdrage per lid verhoogd naar €11,98 plus MEC van 0,15=€12,13 (dit was € 11,93)</t>
  </si>
  <si>
    <t>een eenmalige investering.</t>
  </si>
  <si>
    <t>Voor het aankomende seizoen betreffen de kosten slechts ca. € 20,-.  te weten het graveren van de namen van de kampioenen.</t>
  </si>
  <si>
    <r>
      <t>Vorig jaar heeft DRL een drietal t</t>
    </r>
    <r>
      <rPr>
        <sz val="12"/>
        <color rgb="FF333333"/>
        <rFont val="Arial"/>
        <family val="2"/>
      </rPr>
      <t xml:space="preserve">rofeeën </t>
    </r>
    <r>
      <rPr>
        <sz val="12"/>
        <color theme="1"/>
        <rFont val="Arial"/>
        <family val="2"/>
      </rPr>
      <t>plus attributen laten vervaardigen voor ruim € 440,-,</t>
    </r>
  </si>
  <si>
    <r>
      <t xml:space="preserve">Voor dit jaar worden deze kosten begroot op </t>
    </r>
    <r>
      <rPr>
        <b/>
        <sz val="12"/>
        <color theme="1"/>
        <rFont val="Arial"/>
        <family val="2"/>
      </rPr>
      <t>€ 20,-.</t>
    </r>
  </si>
  <si>
    <t>Kosten externe competitie (incl. brandstof):</t>
  </si>
  <si>
    <t>Bank kosten ING:</t>
  </si>
  <si>
    <t>Afrekening betalingsverkeer mei 2020</t>
  </si>
  <si>
    <r>
      <t>daarom begroot op</t>
    </r>
    <r>
      <rPr>
        <b/>
        <sz val="12"/>
        <color rgb="FFFF0000"/>
        <rFont val="Arial"/>
        <family val="2"/>
      </rPr>
      <t xml:space="preserve"> </t>
    </r>
  </si>
  <si>
    <t>Dit bedrag wordt begroot  op</t>
  </si>
  <si>
    <t>Diverse Kosten (KNSB-competitie)</t>
  </si>
  <si>
    <t>Kosten inschrijfgeld KNSB-competiie</t>
  </si>
  <si>
    <t xml:space="preserve">er van uitgaande dat er twee achttallen in KNSB meedoen </t>
  </si>
  <si>
    <t xml:space="preserve">We gaan uit van verhuur voor </t>
  </si>
  <si>
    <t>Verwachte evenementen voor verhuur digiborden:</t>
  </si>
  <si>
    <t>vervallen</t>
  </si>
  <si>
    <t>*Super GP Moira-Domtoren 2021</t>
  </si>
  <si>
    <t>*SGS super GP Woerden 2021</t>
  </si>
  <si>
    <t>*Diverse SGS slotronden 2021</t>
  </si>
  <si>
    <t>*OKU 2021</t>
  </si>
  <si>
    <t>*HSG open 2021</t>
  </si>
  <si>
    <t>*Dijckzigt Vierkampen 2021 en andere evenementen 2020-2021</t>
  </si>
  <si>
    <t>Vorig jaar waren deze kosten beperkt (aanschaf van notatievelletjes), nog geen € 50,-.</t>
  </si>
  <si>
    <r>
      <t xml:space="preserve">Aankomend jaar wordt de aanschaf van vier sets stukken en borden voorzien, kosten </t>
    </r>
    <r>
      <rPr>
        <b/>
        <sz val="12"/>
        <color rgb="FFFF0000"/>
        <rFont val="Arial"/>
        <family val="2"/>
      </rPr>
      <t>€ 260,-.</t>
    </r>
  </si>
  <si>
    <t xml:space="preserve">Resultaat covers </t>
  </si>
  <si>
    <t>Verbruik Covers:</t>
  </si>
  <si>
    <t>gevonden voorraad</t>
  </si>
  <si>
    <t>Verwacht wordt dat er weer € 40,- aan covers nodig zijn</t>
  </si>
  <si>
    <t>NB: In voorraad is voor € 38,40</t>
  </si>
  <si>
    <t>Clubblad Balans Incl. Vouwen / Nieten:</t>
  </si>
  <si>
    <t>Ik stel voor om dit te begroten op</t>
  </si>
  <si>
    <t>* balans  41 4 oplage 100  40 blz</t>
  </si>
  <si>
    <t>* balans  41 5 oplage 100  32 blz</t>
  </si>
  <si>
    <r>
      <t xml:space="preserve">Per nummer van De Balans zijn de </t>
    </r>
    <r>
      <rPr>
        <b/>
        <sz val="12"/>
        <color theme="1"/>
        <rFont val="Arial"/>
        <family val="2"/>
      </rPr>
      <t>opstartkosten</t>
    </r>
    <r>
      <rPr>
        <sz val="12"/>
        <color theme="1"/>
        <rFont val="Arial"/>
        <family val="2"/>
      </rPr>
      <t xml:space="preserve">  € 3,95. Bij 5 nummers van De Balans zijn de opstartkosten in totaal </t>
    </r>
  </si>
  <si>
    <r>
      <t xml:space="preserve">Per nummer van De Balans zijn de </t>
    </r>
    <r>
      <rPr>
        <b/>
        <sz val="12"/>
        <color theme="1"/>
        <rFont val="Arial"/>
        <family val="2"/>
      </rPr>
      <t>kosten  bij een oplage van 100 voor vouwen en nieten</t>
    </r>
    <r>
      <rPr>
        <sz val="12"/>
        <color theme="1"/>
        <rFont val="Arial"/>
        <family val="2"/>
      </rPr>
      <t xml:space="preserve"> € 25,00. Bij 5 nummers  bedragen deze kosten in totaal</t>
    </r>
  </si>
  <si>
    <r>
      <t xml:space="preserve">De </t>
    </r>
    <r>
      <rPr>
        <b/>
        <sz val="12"/>
        <color theme="1"/>
        <rFont val="Arial"/>
        <family val="2"/>
      </rPr>
      <t>kosten gemaakte afdrukken</t>
    </r>
    <r>
      <rPr>
        <sz val="12"/>
        <color theme="1"/>
        <rFont val="Arial"/>
        <family val="2"/>
      </rPr>
      <t xml:space="preserve"> zijn afhankelijk van het aantal benodigde afdrukken( € 0,036 per afdruk) per nummer. Het aantal benodigde afdrukken is afhankelijk van de oplage (100) en het aantal blz. per nummer. </t>
    </r>
    <r>
      <rPr>
        <b/>
        <sz val="12"/>
        <color theme="1"/>
        <rFont val="Arial"/>
        <family val="2"/>
      </rPr>
      <t>Zie 44 bijlage.</t>
    </r>
  </si>
  <si>
    <t xml:space="preserve">Portokosten Balans </t>
  </si>
  <si>
    <t xml:space="preserve">Als we kiezen voor versturen buiten Utrecht zijn we per </t>
  </si>
  <si>
    <t>aankoop en gebruik 19 mei 2020</t>
  </si>
  <si>
    <t xml:space="preserve">nummer van de Balans ca. € 40,00 kwijt. </t>
  </si>
  <si>
    <t>aankoop en gebruik 15 juli 2020</t>
  </si>
  <si>
    <t>Bij 5 nummers per seizoen begroten wij de portokosten op</t>
  </si>
  <si>
    <t>Over verspreiding binnen Utrecht stad moet nog besloten worden.</t>
  </si>
  <si>
    <t xml:space="preserve">Afrekening betalingsverkeer juni 2020 </t>
  </si>
  <si>
    <t>Prognose afrekening betalingsverkeer juli 2020 (gemiddelde  mrt, april, mei)</t>
  </si>
  <si>
    <t>minus bedrag van € 200  tlv totofonds</t>
  </si>
  <si>
    <t>niets ontvangen</t>
  </si>
  <si>
    <r>
      <t xml:space="preserve">Het ziet ernaar uit dat deze kosten na een door Corona veroorzaakte terugval in boekjaar 20-21 in het komende seizoen op € </t>
    </r>
    <r>
      <rPr>
        <sz val="12"/>
        <color rgb="FFFF0000"/>
        <rFont val="Arial"/>
        <family val="2"/>
      </rPr>
      <t>270,-</t>
    </r>
    <r>
      <rPr>
        <sz val="12"/>
        <color theme="1"/>
        <rFont val="Arial"/>
        <family val="2"/>
      </rPr>
      <t xml:space="preserve"> begroot kunnen worden</t>
    </r>
  </si>
  <si>
    <t>25a</t>
  </si>
  <si>
    <t>Opbrengst donaties 2020-2021</t>
  </si>
  <si>
    <t xml:space="preserve">14 Gouden Lopers </t>
  </si>
  <si>
    <t>Opbrengst voorjaarsdonatie en incidentele donaties 2020-2021</t>
  </si>
  <si>
    <t>september 2020</t>
  </si>
  <si>
    <t>oktober 2020</t>
  </si>
  <si>
    <t>november 2020</t>
  </si>
  <si>
    <t>december 2020</t>
  </si>
  <si>
    <t>januari 2021</t>
  </si>
  <si>
    <t>februari 2021</t>
  </si>
  <si>
    <t>maart 2021</t>
  </si>
  <si>
    <t>april 2021</t>
  </si>
  <si>
    <t>mei 2021</t>
  </si>
  <si>
    <t>juni 2021</t>
  </si>
  <si>
    <t>juli 2021</t>
  </si>
  <si>
    <t>Totaal seIzoen 2020-2021</t>
  </si>
  <si>
    <t>graveren kunststof plaat</t>
  </si>
  <si>
    <t>kosten tafelnummers RVS (GvdW)</t>
  </si>
  <si>
    <t>kosten aanschaf materiaal bij Hornbach voor tafelverlengers</t>
  </si>
  <si>
    <t>Prijzen Thuiszigt Cup</t>
  </si>
  <si>
    <t>Collectieve materiaalverzekering KNSB 2020-2021</t>
  </si>
  <si>
    <t>Opbrengst contributie 2020-2021 is:</t>
  </si>
  <si>
    <t>bedrag dat DRL tot en met 31 juli 2021 heeft ontvangen</t>
  </si>
  <si>
    <t>bedrag dat DRL na 31 juli 2021 nog moet ontvangen</t>
  </si>
  <si>
    <t>Bankkosten ING 2020-2021:</t>
  </si>
  <si>
    <t>Afrekening betalingsverkeer augustus 2020</t>
  </si>
  <si>
    <t>Afrekening betalingsverkeer september 2020</t>
  </si>
  <si>
    <t>Afrekening betalingsverkeer oktober 2020</t>
  </si>
  <si>
    <t>Afrekening betalingsverkeer november 2020</t>
  </si>
  <si>
    <t>Afrekening betalingsverkeer december 2020</t>
  </si>
  <si>
    <t>Afrekening betalingsverkeer januari 2021</t>
  </si>
  <si>
    <t>Afrekening betalingsverkeer februari 2021</t>
  </si>
  <si>
    <t>Afrekening betalingsverkeer maart 2021</t>
  </si>
  <si>
    <t>Afrekening betalingsverkeer april 2021</t>
  </si>
  <si>
    <t>Afrekening betalingsverkeer mei 2021</t>
  </si>
  <si>
    <t>Prognose afrekening betalingsverkeer juli 2021 (gemiddelde  mrt, april, mei)</t>
  </si>
  <si>
    <t>prognose totaal</t>
  </si>
  <si>
    <t>Geen eindspeltoernooi (niet gehouden)</t>
  </si>
  <si>
    <t xml:space="preserve">Geen snelschaaktoernooi d.d. </t>
  </si>
  <si>
    <t xml:space="preserve">Geen Knock-Out toernooi </t>
  </si>
  <si>
    <t>Er zijn in boekjaar 2020-2021 geen sponsoren meer:geen opbrengst</t>
  </si>
  <si>
    <t>Clubblad Balans, Jaargang 42</t>
  </si>
  <si>
    <r>
      <t xml:space="preserve">Per nummer van De Balans zijn de </t>
    </r>
    <r>
      <rPr>
        <b/>
        <sz val="11"/>
        <color theme="1"/>
        <rFont val="Calibri"/>
        <family val="2"/>
        <scheme val="minor"/>
      </rPr>
      <t>kosten  bij een oplage van 100 voor vouwen en nieten</t>
    </r>
    <r>
      <rPr>
        <sz val="11"/>
        <color theme="1"/>
        <rFont val="Calibri"/>
        <family val="2"/>
        <scheme val="minor"/>
      </rPr>
      <t xml:space="preserve"> € 25,00. Bij 4 nummers  bedragen deze kosten in totaal</t>
    </r>
  </si>
  <si>
    <r>
      <t xml:space="preserve">Per nummer van De Balans zijn de </t>
    </r>
    <r>
      <rPr>
        <b/>
        <sz val="11"/>
        <color theme="1"/>
        <rFont val="Calibri"/>
        <family val="2"/>
        <scheme val="minor"/>
      </rPr>
      <t>kosten  bij een oplage van 105 voor vouwen en nieten</t>
    </r>
    <r>
      <rPr>
        <sz val="11"/>
        <color theme="1"/>
        <rFont val="Calibri"/>
        <family val="2"/>
        <scheme val="minor"/>
      </rPr>
      <t xml:space="preserve"> € 26,25 per nummer . De oplage van nr 42.5 bedraagt 105.</t>
    </r>
  </si>
  <si>
    <r>
      <t xml:space="preserve">De </t>
    </r>
    <r>
      <rPr>
        <b/>
        <sz val="11"/>
        <color theme="1"/>
        <rFont val="Calibri"/>
        <family val="2"/>
        <scheme val="minor"/>
      </rPr>
      <t>kosten gemaakte afdrukken</t>
    </r>
    <r>
      <rPr>
        <sz val="11"/>
        <color theme="1"/>
        <rFont val="Calibri"/>
        <family val="2"/>
        <scheme val="minor"/>
      </rPr>
      <t xml:space="preserve"> zijn afhankelijk van het aantal benodigde afdrukken( € 0,036 per afdruk) per nummer. Het aantal benodigde afdrukken is afhankelijk van de oplage (100 of 105) en het aantal blz. per nummer. </t>
    </r>
    <r>
      <rPr>
        <b/>
        <sz val="11"/>
        <color theme="1"/>
        <rFont val="Calibri"/>
        <family val="2"/>
        <scheme val="minor"/>
      </rPr>
      <t>Zie 44 bijlage.</t>
    </r>
  </si>
  <si>
    <r>
      <t>De</t>
    </r>
    <r>
      <rPr>
        <b/>
        <sz val="11"/>
        <color theme="1"/>
        <rFont val="Calibri"/>
        <family val="2"/>
        <scheme val="minor"/>
      </rPr>
      <t xml:space="preserve"> kosten gemaakte afdrukken</t>
    </r>
    <r>
      <rPr>
        <sz val="11"/>
        <color theme="1"/>
        <rFont val="Calibri"/>
        <family val="2"/>
        <scheme val="minor"/>
      </rPr>
      <t xml:space="preserve"> per nummer (oplage 100) van jaarggang 41 zijn:</t>
    </r>
  </si>
  <si>
    <t>* balans  42 1 oplage 100 36 blz</t>
  </si>
  <si>
    <t>* balans  42 2 oplage 100 32 blz</t>
  </si>
  <si>
    <t>* balans  42 3 oplage 100 36 blz</t>
  </si>
  <si>
    <t>* balans  42 4 oplage 100  28 blz</t>
  </si>
  <si>
    <t>* balans  42 5 oplage 105  44  blz</t>
  </si>
  <si>
    <t>voorraad covers van € 0,08 per stuk op  1-8-2020</t>
  </si>
  <si>
    <t xml:space="preserve">* balans  42 1  </t>
  </si>
  <si>
    <t>* balans  42 2</t>
  </si>
  <si>
    <t>* balans  43 3</t>
  </si>
  <si>
    <t>Kosten aanmaak 15 covers:</t>
  </si>
  <si>
    <t>aankoop en gebruik 11 november 2020</t>
  </si>
  <si>
    <t>aankoop en gebruik 29 december 2020</t>
  </si>
  <si>
    <t>aankoop en gebruik 7 maart 2021</t>
  </si>
  <si>
    <t>aankoop en gebruik 24 mei 2021</t>
  </si>
  <si>
    <t>aankoop en gebruik 19 juli 2021</t>
  </si>
  <si>
    <t>augustus 2020 betaald in voorafgaande boekjaar 2019-2020</t>
  </si>
  <si>
    <t>2020-2021</t>
  </si>
  <si>
    <t>Q3 2020 alleen aug en sept 2020 70 leden</t>
  </si>
  <si>
    <t>Q4 2020 70 leden</t>
  </si>
  <si>
    <t xml:space="preserve">Q1 2021 70 leden </t>
  </si>
  <si>
    <t xml:space="preserve">Q2 2021 71  leden  </t>
  </si>
  <si>
    <t>Q3 2021 alleen juli 2021</t>
  </si>
  <si>
    <r>
      <t xml:space="preserve">Per nummer van De Balans zijn de </t>
    </r>
    <r>
      <rPr>
        <b/>
        <sz val="14"/>
        <color theme="1"/>
        <rFont val="Calibri"/>
        <family val="2"/>
        <scheme val="minor"/>
      </rPr>
      <t>opstartkosten</t>
    </r>
    <r>
      <rPr>
        <sz val="14"/>
        <color theme="1"/>
        <rFont val="Calibri"/>
        <family val="2"/>
        <scheme val="minor"/>
      </rPr>
      <t xml:space="preserve">  € 3,95. Bij 5 nummers van De Balans zijn de opstartkosten in totaal </t>
    </r>
  </si>
  <si>
    <t>voorraad postzegels op 1 augustus 2020</t>
  </si>
  <si>
    <t>44 B</t>
  </si>
  <si>
    <t>Er is  in boekjaar 2020-2021 geen sprake van diverse kosten</t>
  </si>
  <si>
    <t>Er zijn in boekjaar 2020-2021 geen sponsoren meer voor De Balans</t>
  </si>
  <si>
    <t>Er zijn in boekjaar 2020-2021 geen kosten digiborden gemaakt</t>
  </si>
  <si>
    <t>Er zijn in boekjaar 2020-2021 geen kosten kersttoernooi gemaakt</t>
  </si>
  <si>
    <t>Er zijn in boekjaar 2020-2021 geen opbrengsten  digiborden</t>
  </si>
  <si>
    <t>TOELICHTING WenV rekening 2020-2021 IN KOLOMMEN A t.e.m. C</t>
  </si>
  <si>
    <t xml:space="preserve">  </t>
  </si>
  <si>
    <t>Afrekening betalingsverkeer juni 2021</t>
  </si>
  <si>
    <t>BIJLAGE 2</t>
  </si>
  <si>
    <t>opbrengst verkoop notatieboekjes</t>
  </si>
  <si>
    <t>bokalen</t>
  </si>
  <si>
    <t>Rapidtoernooi 2020 afgelast geen resultaat</t>
  </si>
  <si>
    <t xml:space="preserve">bedankjes 2020-2021 </t>
  </si>
  <si>
    <t xml:space="preserve">Ratingprijzen 2020-2021 </t>
  </si>
  <si>
    <t>kaarten voor zieke clubleden</t>
  </si>
  <si>
    <t>bier voor ziek clublid</t>
  </si>
  <si>
    <t>Reserve Digiborden (verlies) of winst nvt</t>
  </si>
  <si>
    <t>Opbrengst verhuur materiaal zoals klokken nvt</t>
  </si>
  <si>
    <t>Kosten SGS contributie, inclusief coronakortingen: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</si>
</sst>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\ #,##0;[Red]&quot;€&quot;\ \-#,##0"/>
    <numFmt numFmtId="41" formatCode="_ * #,##0_ ;_ * \-#,##0_ ;_ * &quot;-&quot;_ ;_ @_ "/>
    <numFmt numFmtId="44" formatCode="_ &quot;€&quot;\ * #,##0.00_ ;_ &quot;€&quot;\ * \-#,##0.00_ ;_ &quot;€&quot;\ * &quot;-&quot;??_ ;_ @_ "/>
    <numFmt numFmtId="164" formatCode="&quot;€&quot;\ #,##0.00"/>
    <numFmt numFmtId="165" formatCode="&quot;€ &quot;#,##0.00"/>
    <numFmt numFmtId="166" formatCode="[$-F800]dddd\,\ mmmm\ dd\,\ yyyy"/>
    <numFmt numFmtId="167" formatCode="_ * #,##0.00_ ;_ * \-#,##0.00_ ;_ * \-??_ ;_ @_ "/>
  </numFmts>
  <fonts count="4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trike/>
      <sz val="12"/>
      <name val="Arial"/>
      <family val="2"/>
    </font>
    <font>
      <i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8"/>
      <color indexed="8"/>
      <name val="Calibri"/>
      <family val="2"/>
    </font>
    <font>
      <sz val="8"/>
      <color rgb="FFFF0000"/>
      <name val="Calibri"/>
      <family val="2"/>
    </font>
    <font>
      <sz val="12"/>
      <color rgb="FF333333"/>
      <name val="Arial"/>
      <family val="2"/>
    </font>
    <font>
      <sz val="11"/>
      <color rgb="FFFF0000"/>
      <name val="Calibri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167" fontId="5" fillId="0" borderId="0" applyBorder="0" applyProtection="0"/>
    <xf numFmtId="41" fontId="4" fillId="0" borderId="0" applyFont="0" applyFill="0" applyBorder="0" applyAlignment="0" applyProtection="0"/>
  </cellStyleXfs>
  <cellXfs count="265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2" borderId="1" xfId="0" applyFont="1" applyFill="1" applyBorder="1"/>
    <xf numFmtId="0" fontId="10" fillId="2" borderId="1" xfId="0" applyFont="1" applyFill="1" applyBorder="1"/>
    <xf numFmtId="164" fontId="10" fillId="2" borderId="1" xfId="0" applyNumberFormat="1" applyFont="1" applyFill="1" applyBorder="1"/>
    <xf numFmtId="0" fontId="6" fillId="2" borderId="1" xfId="0" applyFont="1" applyFill="1" applyBorder="1"/>
    <xf numFmtId="164" fontId="9" fillId="2" borderId="1" xfId="0" applyNumberFormat="1" applyFont="1" applyFill="1" applyBorder="1"/>
    <xf numFmtId="164" fontId="10" fillId="2" borderId="2" xfId="0" applyNumberFormat="1" applyFont="1" applyFill="1" applyBorder="1"/>
    <xf numFmtId="164" fontId="11" fillId="0" borderId="0" xfId="0" applyNumberFormat="1" applyFont="1"/>
    <xf numFmtId="164" fontId="7" fillId="0" borderId="0" xfId="0" applyNumberFormat="1" applyFont="1"/>
    <xf numFmtId="0" fontId="6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wrapText="1"/>
    </xf>
    <xf numFmtId="0" fontId="14" fillId="3" borderId="4" xfId="1" applyFont="1" applyFill="1" applyBorder="1"/>
    <xf numFmtId="0" fontId="12" fillId="3" borderId="8" xfId="1" applyFont="1" applyFill="1" applyBorder="1"/>
    <xf numFmtId="0" fontId="14" fillId="2" borderId="3" xfId="1" applyFont="1" applyFill="1" applyBorder="1"/>
    <xf numFmtId="0" fontId="12" fillId="2" borderId="4" xfId="1" applyFont="1" applyFill="1" applyBorder="1"/>
    <xf numFmtId="49" fontId="10" fillId="2" borderId="1" xfId="0" applyNumberFormat="1" applyFont="1" applyFill="1" applyBorder="1"/>
    <xf numFmtId="0" fontId="10" fillId="2" borderId="5" xfId="1" applyFont="1" applyFill="1" applyBorder="1"/>
    <xf numFmtId="0" fontId="10" fillId="2" borderId="7" xfId="1" applyFont="1" applyFill="1" applyBorder="1"/>
    <xf numFmtId="164" fontId="11" fillId="2" borderId="1" xfId="0" applyNumberFormat="1" applyFont="1" applyFill="1" applyBorder="1"/>
    <xf numFmtId="164" fontId="7" fillId="2" borderId="1" xfId="0" applyNumberFormat="1" applyFont="1" applyFill="1" applyBorder="1"/>
    <xf numFmtId="0" fontId="13" fillId="2" borderId="1" xfId="0" applyFont="1" applyFill="1" applyBorder="1"/>
    <xf numFmtId="164" fontId="13" fillId="2" borderId="1" xfId="0" applyNumberFormat="1" applyFont="1" applyFill="1" applyBorder="1"/>
    <xf numFmtId="49" fontId="16" fillId="2" borderId="7" xfId="0" applyNumberFormat="1" applyFont="1" applyFill="1" applyBorder="1" applyAlignment="1">
      <alignment wrapText="1"/>
    </xf>
    <xf numFmtId="0" fontId="16" fillId="2" borderId="11" xfId="0" applyFont="1" applyFill="1" applyBorder="1"/>
    <xf numFmtId="0" fontId="9" fillId="2" borderId="3" xfId="0" applyFont="1" applyFill="1" applyBorder="1"/>
    <xf numFmtId="0" fontId="13" fillId="2" borderId="3" xfId="1" applyFont="1" applyFill="1" applyBorder="1"/>
    <xf numFmtId="0" fontId="14" fillId="2" borderId="4" xfId="1" applyFont="1" applyFill="1" applyBorder="1"/>
    <xf numFmtId="0" fontId="10" fillId="2" borderId="5" xfId="0" applyFont="1" applyFill="1" applyBorder="1"/>
    <xf numFmtId="0" fontId="11" fillId="2" borderId="5" xfId="1" applyFont="1" applyFill="1" applyBorder="1"/>
    <xf numFmtId="164" fontId="13" fillId="2" borderId="6" xfId="1" applyNumberFormat="1" applyFont="1" applyFill="1" applyBorder="1"/>
    <xf numFmtId="0" fontId="13" fillId="2" borderId="7" xfId="0" applyFont="1" applyFill="1" applyBorder="1"/>
    <xf numFmtId="0" fontId="12" fillId="2" borderId="7" xfId="1" applyFont="1" applyFill="1" applyBorder="1"/>
    <xf numFmtId="164" fontId="13" fillId="2" borderId="8" xfId="1" applyNumberFormat="1" applyFont="1" applyFill="1" applyBorder="1"/>
    <xf numFmtId="166" fontId="9" fillId="2" borderId="1" xfId="0" applyNumberFormat="1" applyFont="1" applyFill="1" applyBorder="1" applyAlignment="1">
      <alignment horizontal="left"/>
    </xf>
    <xf numFmtId="166" fontId="10" fillId="2" borderId="5" xfId="0" applyNumberFormat="1" applyFont="1" applyFill="1" applyBorder="1" applyAlignment="1">
      <alignment horizontal="left"/>
    </xf>
    <xf numFmtId="164" fontId="10" fillId="2" borderId="12" xfId="0" applyNumberFormat="1" applyFont="1" applyFill="1" applyBorder="1"/>
    <xf numFmtId="0" fontId="13" fillId="2" borderId="13" xfId="0" applyFont="1" applyFill="1" applyBorder="1"/>
    <xf numFmtId="0" fontId="7" fillId="2" borderId="0" xfId="0" applyFont="1" applyFill="1"/>
    <xf numFmtId="165" fontId="10" fillId="2" borderId="1" xfId="1" applyNumberFormat="1" applyFont="1" applyFill="1" applyBorder="1"/>
    <xf numFmtId="164" fontId="14" fillId="2" borderId="1" xfId="1" applyNumberFormat="1" applyFont="1" applyFill="1" applyBorder="1"/>
    <xf numFmtId="49" fontId="9" fillId="2" borderId="1" xfId="1" applyNumberFormat="1" applyFont="1" applyFill="1" applyBorder="1" applyAlignment="1">
      <alignment horizontal="center" wrapText="1"/>
    </xf>
    <xf numFmtId="164" fontId="14" fillId="2" borderId="3" xfId="1" applyNumberFormat="1" applyFont="1" applyFill="1" applyBorder="1"/>
    <xf numFmtId="164" fontId="13" fillId="2" borderId="4" xfId="1" applyNumberFormat="1" applyFont="1" applyFill="1" applyBorder="1"/>
    <xf numFmtId="164" fontId="10" fillId="2" borderId="1" xfId="1" applyNumberFormat="1" applyFont="1" applyFill="1" applyBorder="1" applyAlignment="1">
      <alignment horizontal="center"/>
    </xf>
    <xf numFmtId="164" fontId="12" fillId="2" borderId="5" xfId="1" applyNumberFormat="1" applyFont="1" applyFill="1" applyBorder="1"/>
    <xf numFmtId="164" fontId="12" fillId="2" borderId="6" xfId="1" applyNumberFormat="1" applyFont="1" applyFill="1" applyBorder="1"/>
    <xf numFmtId="164" fontId="17" fillId="2" borderId="1" xfId="1" applyNumberFormat="1" applyFont="1" applyFill="1" applyBorder="1"/>
    <xf numFmtId="164" fontId="11" fillId="2" borderId="1" xfId="1" applyNumberFormat="1" applyFont="1" applyFill="1" applyBorder="1" applyAlignment="1">
      <alignment horizontal="center"/>
    </xf>
    <xf numFmtId="164" fontId="12" fillId="2" borderId="7" xfId="1" applyNumberFormat="1" applyFont="1" applyFill="1" applyBorder="1"/>
    <xf numFmtId="0" fontId="6" fillId="0" borderId="5" xfId="0" applyFont="1" applyBorder="1" applyAlignment="1">
      <alignment horizontal="right"/>
    </xf>
    <xf numFmtId="49" fontId="12" fillId="0" borderId="1" xfId="1" applyNumberFormat="1" applyFont="1" applyFill="1" applyBorder="1" applyAlignment="1">
      <alignment wrapText="1"/>
    </xf>
    <xf numFmtId="0" fontId="7" fillId="0" borderId="0" xfId="0" applyFont="1" applyFill="1"/>
    <xf numFmtId="0" fontId="6" fillId="0" borderId="0" xfId="0" applyFont="1" applyFill="1" applyAlignment="1">
      <alignment horizontal="left"/>
    </xf>
    <xf numFmtId="41" fontId="6" fillId="0" borderId="15" xfId="4" applyFont="1" applyFill="1" applyBorder="1"/>
    <xf numFmtId="41" fontId="6" fillId="0" borderId="16" xfId="4" applyFont="1" applyFill="1" applyBorder="1"/>
    <xf numFmtId="41" fontId="6" fillId="0" borderId="0" xfId="4" applyFont="1" applyFill="1" applyBorder="1"/>
    <xf numFmtId="0" fontId="6" fillId="0" borderId="5" xfId="0" applyFont="1" applyBorder="1"/>
    <xf numFmtId="0" fontId="18" fillId="0" borderId="0" xfId="0" applyFont="1" applyAlignment="1">
      <alignment horizontal="left"/>
    </xf>
    <xf numFmtId="0" fontId="22" fillId="0" borderId="0" xfId="0" applyFont="1"/>
    <xf numFmtId="0" fontId="18" fillId="0" borderId="0" xfId="0" applyFont="1" applyAlignment="1">
      <alignment horizontal="right"/>
    </xf>
    <xf numFmtId="0" fontId="24" fillId="0" borderId="0" xfId="0" applyFont="1"/>
    <xf numFmtId="0" fontId="10" fillId="2" borderId="1" xfId="0" applyFont="1" applyFill="1" applyBorder="1" applyAlignment="1">
      <alignment vertical="center" wrapText="1"/>
    </xf>
    <xf numFmtId="49" fontId="9" fillId="2" borderId="2" xfId="1" applyNumberFormat="1" applyFont="1" applyFill="1" applyBorder="1" applyAlignment="1">
      <alignment wrapText="1"/>
    </xf>
    <xf numFmtId="0" fontId="7" fillId="2" borderId="12" xfId="0" applyFont="1" applyFill="1" applyBorder="1" applyAlignment="1">
      <alignment vertical="center" wrapText="1"/>
    </xf>
    <xf numFmtId="0" fontId="10" fillId="2" borderId="9" xfId="0" applyFont="1" applyFill="1" applyBorder="1"/>
    <xf numFmtId="0" fontId="0" fillId="2" borderId="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4" xfId="1" applyFill="1" applyBorder="1"/>
    <xf numFmtId="0" fontId="24" fillId="0" borderId="5" xfId="0" applyFont="1" applyBorder="1"/>
    <xf numFmtId="0" fontId="0" fillId="0" borderId="5" xfId="0" applyBorder="1"/>
    <xf numFmtId="164" fontId="9" fillId="2" borderId="3" xfId="1" applyNumberFormat="1" applyFont="1" applyFill="1" applyBorder="1"/>
    <xf numFmtId="164" fontId="12" fillId="2" borderId="4" xfId="1" applyNumberFormat="1" applyFont="1" applyFill="1" applyBorder="1"/>
    <xf numFmtId="2" fontId="12" fillId="2" borderId="5" xfId="1" applyNumberFormat="1" applyFont="1" applyFill="1" applyBorder="1"/>
    <xf numFmtId="164" fontId="11" fillId="2" borderId="6" xfId="0" applyNumberFormat="1" applyFont="1" applyFill="1" applyBorder="1"/>
    <xf numFmtId="164" fontId="13" fillId="2" borderId="6" xfId="0" applyNumberFormat="1" applyFont="1" applyFill="1" applyBorder="1"/>
    <xf numFmtId="2" fontId="12" fillId="2" borderId="7" xfId="1" applyNumberFormat="1" applyFont="1" applyFill="1" applyBorder="1"/>
    <xf numFmtId="164" fontId="13" fillId="2" borderId="8" xfId="0" applyNumberFormat="1" applyFont="1" applyFill="1" applyBorder="1"/>
    <xf numFmtId="0" fontId="7" fillId="2" borderId="1" xfId="0" applyFont="1" applyFill="1" applyBorder="1" applyAlignment="1">
      <alignment wrapText="1"/>
    </xf>
    <xf numFmtId="0" fontId="29" fillId="2" borderId="12" xfId="1" applyFont="1" applyFill="1" applyBorder="1"/>
    <xf numFmtId="164" fontId="11" fillId="2" borderId="9" xfId="0" applyNumberFormat="1" applyFont="1" applyFill="1" applyBorder="1"/>
    <xf numFmtId="0" fontId="28" fillId="2" borderId="2" xfId="1" applyFont="1" applyFill="1" applyBorder="1"/>
    <xf numFmtId="0" fontId="9" fillId="2" borderId="2" xfId="0" applyFont="1" applyFill="1" applyBorder="1"/>
    <xf numFmtId="0" fontId="7" fillId="2" borderId="9" xfId="0" applyFont="1" applyFill="1" applyBorder="1" applyAlignment="1">
      <alignment vertical="center"/>
    </xf>
    <xf numFmtId="0" fontId="2" fillId="2" borderId="8" xfId="1" applyFill="1" applyBorder="1"/>
    <xf numFmtId="164" fontId="10" fillId="2" borderId="1" xfId="1" applyNumberFormat="1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8" xfId="0" applyFont="1" applyFill="1" applyBorder="1"/>
    <xf numFmtId="164" fontId="7" fillId="2" borderId="1" xfId="0" applyNumberFormat="1" applyFont="1" applyFill="1" applyBorder="1" applyAlignment="1">
      <alignment horizontal="center"/>
    </xf>
    <xf numFmtId="164" fontId="12" fillId="2" borderId="21" xfId="1" applyNumberFormat="1" applyFont="1" applyFill="1" applyBorder="1"/>
    <xf numFmtId="0" fontId="7" fillId="2" borderId="21" xfId="0" applyFont="1" applyFill="1" applyBorder="1"/>
    <xf numFmtId="0" fontId="2" fillId="2" borderId="3" xfId="1" applyFill="1" applyBorder="1"/>
    <xf numFmtId="0" fontId="31" fillId="2" borderId="21" xfId="1" applyFont="1" applyFill="1" applyBorder="1"/>
    <xf numFmtId="0" fontId="19" fillId="0" borderId="0" xfId="0" applyFont="1"/>
    <xf numFmtId="0" fontId="21" fillId="0" borderId="0" xfId="0" applyFont="1" applyAlignment="1">
      <alignment horizontal="left"/>
    </xf>
    <xf numFmtId="164" fontId="13" fillId="2" borderId="1" xfId="1" applyNumberFormat="1" applyFont="1" applyFill="1" applyBorder="1"/>
    <xf numFmtId="49" fontId="9" fillId="2" borderId="17" xfId="1" applyNumberFormat="1" applyFont="1" applyFill="1" applyBorder="1" applyAlignment="1">
      <alignment wrapText="1"/>
    </xf>
    <xf numFmtId="0" fontId="7" fillId="2" borderId="2" xfId="0" applyFont="1" applyFill="1" applyBorder="1"/>
    <xf numFmtId="0" fontId="10" fillId="2" borderId="18" xfId="1" applyFont="1" applyFill="1" applyBorder="1"/>
    <xf numFmtId="0" fontId="7" fillId="2" borderId="12" xfId="0" applyFont="1" applyFill="1" applyBorder="1"/>
    <xf numFmtId="6" fontId="13" fillId="2" borderId="6" xfId="1" applyNumberFormat="1" applyFont="1" applyFill="1" applyBorder="1"/>
    <xf numFmtId="0" fontId="10" fillId="2" borderId="19" xfId="1" applyFont="1" applyFill="1" applyBorder="1"/>
    <xf numFmtId="0" fontId="7" fillId="2" borderId="20" xfId="0" applyFont="1" applyFill="1" applyBorder="1"/>
    <xf numFmtId="0" fontId="9" fillId="2" borderId="1" xfId="1" applyFont="1" applyFill="1" applyBorder="1"/>
    <xf numFmtId="0" fontId="11" fillId="2" borderId="1" xfId="1" applyFont="1" applyFill="1" applyBorder="1"/>
    <xf numFmtId="0" fontId="10" fillId="2" borderId="1" xfId="1" applyFont="1" applyFill="1" applyBorder="1"/>
    <xf numFmtId="0" fontId="17" fillId="2" borderId="1" xfId="1" applyFont="1" applyFill="1" applyBorder="1"/>
    <xf numFmtId="0" fontId="10" fillId="2" borderId="3" xfId="1" applyFont="1" applyFill="1" applyBorder="1"/>
    <xf numFmtId="0" fontId="10" fillId="2" borderId="4" xfId="1" applyFont="1" applyFill="1" applyBorder="1"/>
    <xf numFmtId="0" fontId="9" fillId="2" borderId="5" xfId="1" applyFont="1" applyFill="1" applyBorder="1"/>
    <xf numFmtId="0" fontId="10" fillId="2" borderId="6" xfId="1" applyFont="1" applyFill="1" applyBorder="1"/>
    <xf numFmtId="0" fontId="7" fillId="2" borderId="7" xfId="0" applyFont="1" applyFill="1" applyBorder="1"/>
    <xf numFmtId="164" fontId="12" fillId="2" borderId="1" xfId="1" applyNumberFormat="1" applyFont="1" applyFill="1" applyBorder="1"/>
    <xf numFmtId="164" fontId="17" fillId="2" borderId="1" xfId="1" applyNumberFormat="1" applyFont="1" applyFill="1" applyBorder="1" applyAlignment="1">
      <alignment horizontal="center"/>
    </xf>
    <xf numFmtId="49" fontId="14" fillId="2" borderId="1" xfId="1" applyNumberFormat="1" applyFont="1" applyFill="1" applyBorder="1" applyAlignment="1">
      <alignment wrapText="1"/>
    </xf>
    <xf numFmtId="0" fontId="12" fillId="2" borderId="1" xfId="1" applyFont="1" applyFill="1" applyBorder="1"/>
    <xf numFmtId="0" fontId="26" fillId="2" borderId="5" xfId="1" applyFont="1" applyFill="1" applyBorder="1"/>
    <xf numFmtId="0" fontId="12" fillId="2" borderId="3" xfId="1" applyFont="1" applyFill="1" applyBorder="1"/>
    <xf numFmtId="0" fontId="12" fillId="2" borderId="5" xfId="1" applyFont="1" applyFill="1" applyBorder="1"/>
    <xf numFmtId="0" fontId="10" fillId="2" borderId="8" xfId="1" applyFont="1" applyFill="1" applyBorder="1"/>
    <xf numFmtId="49" fontId="32" fillId="2" borderId="1" xfId="1" applyNumberFormat="1" applyFont="1" applyFill="1" applyBorder="1" applyAlignment="1">
      <alignment horizontal="center" wrapText="1"/>
    </xf>
    <xf numFmtId="49" fontId="14" fillId="2" borderId="1" xfId="1" applyNumberFormat="1" applyFont="1" applyFill="1" applyBorder="1" applyAlignment="1">
      <alignment horizontal="center" wrapText="1"/>
    </xf>
    <xf numFmtId="165" fontId="10" fillId="2" borderId="1" xfId="1" applyNumberFormat="1" applyFont="1" applyFill="1" applyBorder="1" applyAlignment="1">
      <alignment horizontal="center"/>
    </xf>
    <xf numFmtId="165" fontId="13" fillId="2" borderId="14" xfId="1" applyNumberFormat="1" applyFont="1" applyFill="1" applyBorder="1" applyAlignment="1">
      <alignment horizontal="center"/>
    </xf>
    <xf numFmtId="164" fontId="11" fillId="2" borderId="1" xfId="1" applyNumberFormat="1" applyFont="1" applyFill="1" applyBorder="1"/>
    <xf numFmtId="0" fontId="6" fillId="2" borderId="3" xfId="0" applyFont="1" applyFill="1" applyBorder="1"/>
    <xf numFmtId="164" fontId="12" fillId="0" borderId="1" xfId="1" applyNumberFormat="1" applyFont="1" applyFill="1" applyBorder="1" applyAlignment="1">
      <alignment horizontal="center"/>
    </xf>
    <xf numFmtId="0" fontId="6" fillId="2" borderId="2" xfId="0" applyFont="1" applyFill="1" applyBorder="1"/>
    <xf numFmtId="0" fontId="7" fillId="2" borderId="20" xfId="0" applyFont="1" applyFill="1" applyBorder="1" applyAlignment="1">
      <alignment vertical="center" wrapText="1"/>
    </xf>
    <xf numFmtId="164" fontId="9" fillId="2" borderId="1" xfId="1" applyNumberFormat="1" applyFont="1" applyFill="1" applyBorder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right"/>
    </xf>
    <xf numFmtId="164" fontId="12" fillId="2" borderId="8" xfId="1" applyNumberFormat="1" applyFont="1" applyFill="1" applyBorder="1"/>
    <xf numFmtId="164" fontId="9" fillId="2" borderId="1" xfId="1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164" fontId="9" fillId="2" borderId="3" xfId="1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wrapText="1"/>
    </xf>
    <xf numFmtId="0" fontId="12" fillId="2" borderId="6" xfId="1" applyFont="1" applyFill="1" applyBorder="1"/>
    <xf numFmtId="0" fontId="7" fillId="2" borderId="3" xfId="0" applyFont="1" applyFill="1" applyBorder="1" applyAlignment="1">
      <alignment wrapText="1"/>
    </xf>
    <xf numFmtId="0" fontId="34" fillId="0" borderId="0" xfId="0" applyFont="1"/>
    <xf numFmtId="0" fontId="9" fillId="2" borderId="13" xfId="1" applyFont="1" applyFill="1" applyBorder="1"/>
    <xf numFmtId="0" fontId="14" fillId="2" borderId="1" xfId="1" applyFont="1" applyFill="1" applyBorder="1" applyAlignment="1">
      <alignment horizontal="center"/>
    </xf>
    <xf numFmtId="165" fontId="10" fillId="2" borderId="20" xfId="1" applyNumberFormat="1" applyFont="1" applyFill="1" applyBorder="1"/>
    <xf numFmtId="0" fontId="32" fillId="2" borderId="1" xfId="1" applyFont="1" applyFill="1" applyBorder="1" applyAlignment="1">
      <alignment wrapText="1"/>
    </xf>
    <xf numFmtId="0" fontId="32" fillId="2" borderId="3" xfId="1" applyFont="1" applyFill="1" applyBorder="1"/>
    <xf numFmtId="0" fontId="26" fillId="2" borderId="4" xfId="1" applyFont="1" applyFill="1" applyBorder="1"/>
    <xf numFmtId="0" fontId="26" fillId="2" borderId="1" xfId="1" applyFont="1" applyFill="1" applyBorder="1" applyAlignment="1">
      <alignment horizontal="center"/>
    </xf>
    <xf numFmtId="0" fontId="26" fillId="2" borderId="6" xfId="1" applyFont="1" applyFill="1" applyBorder="1"/>
    <xf numFmtId="165" fontId="26" fillId="2" borderId="1" xfId="1" applyNumberFormat="1" applyFont="1" applyFill="1" applyBorder="1"/>
    <xf numFmtId="0" fontId="33" fillId="2" borderId="7" xfId="1" applyFont="1" applyFill="1" applyBorder="1"/>
    <xf numFmtId="0" fontId="26" fillId="2" borderId="7" xfId="1" applyFont="1" applyFill="1" applyBorder="1"/>
    <xf numFmtId="164" fontId="25" fillId="2" borderId="8" xfId="1" applyNumberFormat="1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4" fontId="7" fillId="2" borderId="1" xfId="0" applyNumberFormat="1" applyFont="1" applyFill="1" applyBorder="1"/>
    <xf numFmtId="0" fontId="6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/>
    <xf numFmtId="49" fontId="9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14" fillId="2" borderId="10" xfId="1" applyFont="1" applyFill="1" applyBorder="1"/>
    <xf numFmtId="0" fontId="12" fillId="2" borderId="11" xfId="1" applyFont="1" applyFill="1" applyBorder="1"/>
    <xf numFmtId="164" fontId="14" fillId="2" borderId="4" xfId="1" applyNumberFormat="1" applyFont="1" applyFill="1" applyBorder="1"/>
    <xf numFmtId="44" fontId="11" fillId="2" borderId="1" xfId="0" applyNumberFormat="1" applyFont="1" applyFill="1" applyBorder="1"/>
    <xf numFmtId="49" fontId="21" fillId="2" borderId="3" xfId="0" applyNumberFormat="1" applyFont="1" applyFill="1" applyBorder="1" applyAlignment="1">
      <alignment wrapText="1"/>
    </xf>
    <xf numFmtId="49" fontId="19" fillId="2" borderId="4" xfId="0" applyNumberFormat="1" applyFont="1" applyFill="1" applyBorder="1" applyAlignment="1">
      <alignment wrapText="1"/>
    </xf>
    <xf numFmtId="0" fontId="19" fillId="2" borderId="5" xfId="0" applyFont="1" applyFill="1" applyBorder="1"/>
    <xf numFmtId="164" fontId="20" fillId="2" borderId="6" xfId="0" applyNumberFormat="1" applyFont="1" applyFill="1" applyBorder="1"/>
    <xf numFmtId="2" fontId="26" fillId="2" borderId="5" xfId="1" applyNumberFormat="1" applyFont="1" applyFill="1" applyBorder="1"/>
    <xf numFmtId="0" fontId="7" fillId="2" borderId="21" xfId="0" applyFont="1" applyFill="1" applyBorder="1" applyAlignment="1">
      <alignment vertical="center" wrapText="1"/>
    </xf>
    <xf numFmtId="164" fontId="25" fillId="2" borderId="8" xfId="0" applyNumberFormat="1" applyFont="1" applyFill="1" applyBorder="1"/>
    <xf numFmtId="49" fontId="3" fillId="2" borderId="3" xfId="1" applyNumberFormat="1" applyFont="1" applyFill="1" applyBorder="1" applyAlignment="1">
      <alignment wrapText="1"/>
    </xf>
    <xf numFmtId="49" fontId="3" fillId="2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5" fontId="35" fillId="2" borderId="1" xfId="1" applyNumberFormat="1" applyFont="1" applyFill="1" applyBorder="1" applyAlignment="1">
      <alignment horizontal="right"/>
    </xf>
    <xf numFmtId="0" fontId="27" fillId="2" borderId="1" xfId="0" applyFont="1" applyFill="1" applyBorder="1"/>
    <xf numFmtId="165" fontId="31" fillId="2" borderId="1" xfId="1" applyNumberFormat="1" applyFont="1" applyFill="1" applyBorder="1" applyAlignment="1">
      <alignment horizontal="right"/>
    </xf>
    <xf numFmtId="0" fontId="21" fillId="2" borderId="1" xfId="0" applyFont="1" applyFill="1" applyBorder="1"/>
    <xf numFmtId="165" fontId="27" fillId="0" borderId="0" xfId="0" applyNumberFormat="1" applyFont="1" applyAlignment="1">
      <alignment horizontal="right"/>
    </xf>
    <xf numFmtId="0" fontId="11" fillId="0" borderId="0" xfId="0" applyFont="1"/>
    <xf numFmtId="0" fontId="9" fillId="4" borderId="1" xfId="0" applyFont="1" applyFill="1" applyBorder="1"/>
    <xf numFmtId="49" fontId="6" fillId="4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/>
    <xf numFmtId="164" fontId="10" fillId="4" borderId="1" xfId="0" applyNumberFormat="1" applyFont="1" applyFill="1" applyBorder="1"/>
    <xf numFmtId="0" fontId="13" fillId="4" borderId="1" xfId="0" applyFont="1" applyFill="1" applyBorder="1"/>
    <xf numFmtId="0" fontId="36" fillId="0" borderId="0" xfId="0" applyFont="1" applyAlignment="1">
      <alignment horizontal="right"/>
    </xf>
    <xf numFmtId="0" fontId="9" fillId="4" borderId="1" xfId="0" applyFont="1" applyFill="1" applyBorder="1" applyAlignment="1">
      <alignment horizontal="center"/>
    </xf>
    <xf numFmtId="0" fontId="6" fillId="4" borderId="1" xfId="0" applyFont="1" applyFill="1" applyBorder="1"/>
    <xf numFmtId="164" fontId="1" fillId="4" borderId="1" xfId="0" applyNumberFormat="1" applyFont="1" applyFill="1" applyBorder="1"/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49" fontId="37" fillId="4" borderId="1" xfId="0" applyNumberFormat="1" applyFont="1" applyFill="1" applyBorder="1"/>
    <xf numFmtId="0" fontId="1" fillId="4" borderId="1" xfId="0" applyFont="1" applyFill="1" applyBorder="1"/>
    <xf numFmtId="0" fontId="7" fillId="4" borderId="0" xfId="0" applyFont="1" applyFill="1"/>
    <xf numFmtId="0" fontId="18" fillId="4" borderId="3" xfId="0" applyFont="1" applyFill="1" applyBorder="1"/>
    <xf numFmtId="164" fontId="35" fillId="4" borderId="1" xfId="1" applyNumberFormat="1" applyFont="1" applyFill="1" applyBorder="1"/>
    <xf numFmtId="0" fontId="1" fillId="4" borderId="0" xfId="0" applyFont="1" applyFill="1"/>
    <xf numFmtId="164" fontId="38" fillId="4" borderId="1" xfId="1" applyNumberFormat="1" applyFont="1" applyFill="1" applyBorder="1"/>
    <xf numFmtId="0" fontId="37" fillId="4" borderId="3" xfId="0" applyFont="1" applyFill="1" applyBorder="1"/>
    <xf numFmtId="0" fontId="0" fillId="4" borderId="0" xfId="0" applyFill="1"/>
    <xf numFmtId="0" fontId="23" fillId="4" borderId="21" xfId="0" applyFont="1" applyFill="1" applyBorder="1"/>
    <xf numFmtId="0" fontId="39" fillId="4" borderId="1" xfId="1" applyFont="1" applyFill="1" applyBorder="1"/>
    <xf numFmtId="49" fontId="3" fillId="4" borderId="1" xfId="1" applyNumberFormat="1" applyFont="1" applyFill="1" applyBorder="1" applyAlignment="1">
      <alignment horizontal="center" wrapText="1"/>
    </xf>
    <xf numFmtId="0" fontId="2" fillId="4" borderId="1" xfId="1" applyFill="1" applyBorder="1"/>
    <xf numFmtId="49" fontId="9" fillId="4" borderId="1" xfId="1" applyNumberFormat="1" applyFont="1" applyFill="1" applyBorder="1" applyAlignment="1">
      <alignment horizontal="center" wrapText="1"/>
    </xf>
    <xf numFmtId="0" fontId="7" fillId="4" borderId="1" xfId="0" applyFont="1" applyFill="1" applyBorder="1"/>
    <xf numFmtId="164" fontId="7" fillId="4" borderId="1" xfId="0" applyNumberFormat="1" applyFont="1" applyFill="1" applyBorder="1"/>
    <xf numFmtId="164" fontId="13" fillId="4" borderId="1" xfId="1" applyNumberFormat="1" applyFont="1" applyFill="1" applyBorder="1" applyAlignment="1">
      <alignment vertical="center"/>
    </xf>
    <xf numFmtId="0" fontId="23" fillId="4" borderId="13" xfId="0" applyFont="1" applyFill="1" applyBorder="1"/>
    <xf numFmtId="0" fontId="37" fillId="4" borderId="2" xfId="0" applyFont="1" applyFill="1" applyBorder="1"/>
    <xf numFmtId="49" fontId="3" fillId="5" borderId="1" xfId="1" applyNumberFormat="1" applyFont="1" applyFill="1" applyBorder="1" applyAlignment="1">
      <alignment horizontal="center" wrapText="1"/>
    </xf>
    <xf numFmtId="0" fontId="1" fillId="5" borderId="1" xfId="0" applyFont="1" applyFill="1" applyBorder="1"/>
    <xf numFmtId="164" fontId="39" fillId="4" borderId="1" xfId="1" applyNumberFormat="1" applyFont="1" applyFill="1" applyBorder="1"/>
    <xf numFmtId="164" fontId="40" fillId="4" borderId="1" xfId="1" applyNumberFormat="1" applyFont="1" applyFill="1" applyBorder="1"/>
    <xf numFmtId="164" fontId="14" fillId="4" borderId="1" xfId="1" applyNumberFormat="1" applyFont="1" applyFill="1" applyBorder="1"/>
    <xf numFmtId="164" fontId="17" fillId="4" borderId="1" xfId="1" applyNumberFormat="1" applyFont="1" applyFill="1" applyBorder="1"/>
    <xf numFmtId="0" fontId="36" fillId="0" borderId="0" xfId="0" applyFont="1"/>
    <xf numFmtId="0" fontId="40" fillId="4" borderId="1" xfId="1" applyFont="1" applyFill="1" applyBorder="1"/>
    <xf numFmtId="0" fontId="40" fillId="4" borderId="1" xfId="1" applyFont="1" applyFill="1" applyBorder="1" applyAlignment="1">
      <alignment horizontal="center"/>
    </xf>
    <xf numFmtId="164" fontId="3" fillId="4" borderId="3" xfId="1" applyNumberFormat="1" applyFont="1" applyFill="1" applyBorder="1"/>
    <xf numFmtId="0" fontId="4" fillId="0" borderId="0" xfId="0" applyFont="1"/>
    <xf numFmtId="164" fontId="1" fillId="4" borderId="2" xfId="0" applyNumberFormat="1" applyFont="1" applyFill="1" applyBorder="1"/>
    <xf numFmtId="164" fontId="27" fillId="4" borderId="1" xfId="0" applyNumberFormat="1" applyFont="1" applyFill="1" applyBorder="1"/>
    <xf numFmtId="164" fontId="4" fillId="0" borderId="0" xfId="0" applyNumberFormat="1" applyFont="1"/>
    <xf numFmtId="164" fontId="0" fillId="0" borderId="0" xfId="0" applyNumberFormat="1"/>
    <xf numFmtId="0" fontId="37" fillId="4" borderId="1" xfId="0" applyFont="1" applyFill="1" applyBorder="1"/>
    <xf numFmtId="0" fontId="18" fillId="4" borderId="1" xfId="0" applyFont="1" applyFill="1" applyBorder="1"/>
    <xf numFmtId="164" fontId="18" fillId="4" borderId="1" xfId="0" applyNumberFormat="1" applyFont="1" applyFill="1" applyBorder="1"/>
    <xf numFmtId="164" fontId="3" fillId="4" borderId="1" xfId="1" applyNumberFormat="1" applyFont="1" applyFill="1" applyBorder="1" applyAlignment="1">
      <alignment vertical="center"/>
    </xf>
    <xf numFmtId="49" fontId="3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64" fontId="35" fillId="4" borderId="1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9" fillId="4" borderId="1" xfId="1" applyFont="1" applyFill="1" applyBorder="1" applyAlignment="1">
      <alignment horizontal="center"/>
    </xf>
    <xf numFmtId="0" fontId="40" fillId="4" borderId="1" xfId="1" applyFont="1" applyFill="1" applyBorder="1" applyAlignment="1">
      <alignment horizontal="right"/>
    </xf>
    <xf numFmtId="0" fontId="37" fillId="5" borderId="1" xfId="0" applyFont="1" applyFill="1" applyBorder="1"/>
    <xf numFmtId="164" fontId="1" fillId="5" borderId="1" xfId="0" applyNumberFormat="1" applyFont="1" applyFill="1" applyBorder="1"/>
    <xf numFmtId="44" fontId="7" fillId="4" borderId="1" xfId="0" applyNumberFormat="1" applyFont="1" applyFill="1" applyBorder="1"/>
    <xf numFmtId="164" fontId="3" fillId="4" borderId="3" xfId="1" applyNumberFormat="1" applyFont="1" applyFill="1" applyBorder="1" applyAlignment="1">
      <alignment horizontal="center"/>
    </xf>
    <xf numFmtId="49" fontId="13" fillId="4" borderId="1" xfId="1" applyNumberFormat="1" applyFont="1" applyFill="1" applyBorder="1" applyAlignment="1">
      <alignment vertical="center"/>
    </xf>
    <xf numFmtId="0" fontId="41" fillId="4" borderId="13" xfId="0" applyFont="1" applyFill="1" applyBorder="1" applyAlignment="1">
      <alignment wrapText="1"/>
    </xf>
    <xf numFmtId="0" fontId="36" fillId="0" borderId="22" xfId="0" applyFont="1" applyBorder="1"/>
    <xf numFmtId="0" fontId="43" fillId="0" borderId="0" xfId="0" applyFont="1"/>
    <xf numFmtId="0" fontId="7" fillId="0" borderId="0" xfId="0" applyFont="1" applyBorder="1"/>
    <xf numFmtId="49" fontId="3" fillId="4" borderId="3" xfId="1" applyNumberFormat="1" applyFont="1" applyFill="1" applyBorder="1" applyAlignment="1">
      <alignment wrapText="1"/>
    </xf>
    <xf numFmtId="165" fontId="35" fillId="4" borderId="1" xfId="1" applyNumberFormat="1" applyFont="1" applyFill="1" applyBorder="1" applyAlignment="1">
      <alignment horizontal="right"/>
    </xf>
    <xf numFmtId="0" fontId="27" fillId="4" borderId="1" xfId="0" applyFont="1" applyFill="1" applyBorder="1"/>
    <xf numFmtId="165" fontId="31" fillId="4" borderId="1" xfId="1" applyNumberFormat="1" applyFont="1" applyFill="1" applyBorder="1" applyAlignment="1">
      <alignment horizontal="right"/>
    </xf>
    <xf numFmtId="0" fontId="25" fillId="4" borderId="1" xfId="0" applyFont="1" applyFill="1" applyBorder="1"/>
    <xf numFmtId="165" fontId="27" fillId="4" borderId="1" xfId="0" applyNumberFormat="1" applyFont="1" applyFill="1" applyBorder="1" applyAlignment="1">
      <alignment horizontal="right"/>
    </xf>
    <xf numFmtId="0" fontId="44" fillId="0" borderId="0" xfId="0" applyFont="1"/>
    <xf numFmtId="0" fontId="36" fillId="6" borderId="0" xfId="0" applyFont="1" applyFill="1"/>
    <xf numFmtId="164" fontId="10" fillId="4" borderId="1" xfId="1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</cellXfs>
  <cellStyles count="5">
    <cellStyle name="Comma [0]" xfId="4" builtinId="6"/>
    <cellStyle name="Excel Built-in Normal" xfId="1" xr:uid="{64F7A136-2C86-4F0E-A939-63BEBF5C5F6E}"/>
    <cellStyle name="Komma 2" xfId="3" xr:uid="{DE221CCF-58F2-40B2-9DC0-68C8DA9F96F4}"/>
    <cellStyle name="Normal" xfId="0" builtinId="0"/>
    <cellStyle name="Standaard 2" xfId="2" xr:uid="{3AC0D6BB-1F39-4C25-99EC-54295A50C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AAB0-CA92-4306-9748-5A20928722C2}">
  <sheetPr>
    <tabColor theme="5"/>
  </sheetPr>
  <dimension ref="A2:G307"/>
  <sheetViews>
    <sheetView view="pageBreakPreview" zoomScale="77" zoomScaleNormal="100" zoomScaleSheetLayoutView="77" workbookViewId="0">
      <selection activeCell="A71" sqref="A71:XFD74"/>
    </sheetView>
  </sheetViews>
  <sheetFormatPr defaultColWidth="8.85546875" defaultRowHeight="15" x14ac:dyDescent="0.2"/>
  <cols>
    <col min="1" max="1" width="9.140625" style="2" bestFit="1" customWidth="1"/>
    <col min="2" max="2" width="81.28515625" style="2" customWidth="1"/>
    <col min="3" max="3" width="23.7109375" style="2" customWidth="1"/>
    <col min="4" max="4" width="12.42578125" style="2" customWidth="1"/>
    <col min="5" max="5" width="10.140625" style="2" bestFit="1" customWidth="1"/>
    <col min="6" max="6" width="67.28515625" style="2" customWidth="1"/>
    <col min="7" max="7" width="29.28515625" style="2" customWidth="1"/>
    <col min="8" max="16384" width="8.85546875" style="2"/>
  </cols>
  <sheetData>
    <row r="2" spans="1:3" ht="15.75" x14ac:dyDescent="0.25">
      <c r="A2" s="1"/>
      <c r="B2" s="1">
        <v>1920</v>
      </c>
    </row>
    <row r="3" spans="1:3" x14ac:dyDescent="0.2">
      <c r="B3" s="3" t="s">
        <v>0</v>
      </c>
    </row>
    <row r="4" spans="1:3" ht="15.75" x14ac:dyDescent="0.25">
      <c r="A4" s="4">
        <v>18</v>
      </c>
      <c r="B4" s="5" t="s">
        <v>1</v>
      </c>
      <c r="C4" s="14" t="s">
        <v>2</v>
      </c>
    </row>
    <row r="5" spans="1:3" x14ac:dyDescent="0.2">
      <c r="B5" s="6" t="s">
        <v>3</v>
      </c>
      <c r="C5" s="7">
        <v>5292</v>
      </c>
    </row>
    <row r="6" spans="1:3" x14ac:dyDescent="0.2">
      <c r="B6" s="6" t="s">
        <v>4</v>
      </c>
      <c r="C6" s="7">
        <v>540</v>
      </c>
    </row>
    <row r="7" spans="1:3" x14ac:dyDescent="0.2">
      <c r="B7" s="6" t="s">
        <v>5</v>
      </c>
      <c r="C7" s="7">
        <v>540</v>
      </c>
    </row>
    <row r="8" spans="1:3" x14ac:dyDescent="0.2">
      <c r="B8" s="6" t="s">
        <v>6</v>
      </c>
      <c r="C8" s="7">
        <v>85</v>
      </c>
    </row>
    <row r="9" spans="1:3" x14ac:dyDescent="0.2">
      <c r="B9" s="6" t="s">
        <v>7</v>
      </c>
      <c r="C9" s="7">
        <v>124</v>
      </c>
    </row>
    <row r="10" spans="1:3" x14ac:dyDescent="0.2">
      <c r="B10" s="6" t="s">
        <v>8</v>
      </c>
      <c r="C10" s="7">
        <v>305</v>
      </c>
    </row>
    <row r="11" spans="1:3" x14ac:dyDescent="0.2">
      <c r="B11" s="6" t="s">
        <v>9</v>
      </c>
      <c r="C11" s="7">
        <v>15</v>
      </c>
    </row>
    <row r="12" spans="1:3" x14ac:dyDescent="0.2">
      <c r="B12" s="6" t="s">
        <v>10</v>
      </c>
      <c r="C12" s="7">
        <v>216</v>
      </c>
    </row>
    <row r="13" spans="1:3" x14ac:dyDescent="0.2">
      <c r="B13" s="6" t="s">
        <v>11</v>
      </c>
      <c r="C13" s="7">
        <v>0</v>
      </c>
    </row>
    <row r="14" spans="1:3" ht="15.75" x14ac:dyDescent="0.25">
      <c r="B14" s="8" t="s">
        <v>28</v>
      </c>
      <c r="C14" s="9">
        <f>SUM(C5:C13)</f>
        <v>7117</v>
      </c>
    </row>
    <row r="15" spans="1:3" ht="15.75" x14ac:dyDescent="0.25">
      <c r="A15" s="63"/>
      <c r="B15" s="63"/>
      <c r="C15" s="63"/>
    </row>
    <row r="16" spans="1:3" ht="15.75" x14ac:dyDescent="0.25">
      <c r="A16" s="63"/>
      <c r="B16" s="63"/>
      <c r="C16" s="63"/>
    </row>
    <row r="17" spans="1:7" x14ac:dyDescent="0.2">
      <c r="B17" s="3" t="s">
        <v>13</v>
      </c>
    </row>
    <row r="18" spans="1:7" ht="15.75" x14ac:dyDescent="0.25">
      <c r="B18" s="5" t="s">
        <v>1</v>
      </c>
      <c r="C18" s="14" t="s">
        <v>2</v>
      </c>
    </row>
    <row r="19" spans="1:7" x14ac:dyDescent="0.2">
      <c r="B19" s="6" t="s">
        <v>14</v>
      </c>
      <c r="C19" s="7">
        <v>54</v>
      </c>
    </row>
    <row r="20" spans="1:7" x14ac:dyDescent="0.2">
      <c r="B20" s="6" t="s">
        <v>15</v>
      </c>
      <c r="C20" s="10">
        <v>63</v>
      </c>
    </row>
    <row r="21" spans="1:7" x14ac:dyDescent="0.2">
      <c r="B21" s="6" t="s">
        <v>16</v>
      </c>
      <c r="C21" s="7">
        <v>81</v>
      </c>
    </row>
    <row r="22" spans="1:7" x14ac:dyDescent="0.2">
      <c r="B22" s="6" t="s">
        <v>17</v>
      </c>
      <c r="C22" s="7">
        <v>108</v>
      </c>
    </row>
    <row r="23" spans="1:7" x14ac:dyDescent="0.2">
      <c r="B23" s="6" t="s">
        <v>174</v>
      </c>
      <c r="C23" s="7">
        <v>7.5</v>
      </c>
    </row>
    <row r="24" spans="1:7" x14ac:dyDescent="0.2">
      <c r="B24" s="6" t="s">
        <v>18</v>
      </c>
      <c r="C24" s="7">
        <v>42</v>
      </c>
    </row>
    <row r="25" spans="1:7" ht="15.75" x14ac:dyDescent="0.25">
      <c r="B25" s="8" t="s">
        <v>28</v>
      </c>
      <c r="C25" s="9">
        <f>SUM(C19:C24)</f>
        <v>355.5</v>
      </c>
    </row>
    <row r="27" spans="1:7" ht="15.75" x14ac:dyDescent="0.25">
      <c r="B27" s="8" t="s">
        <v>12</v>
      </c>
      <c r="C27" s="9">
        <f>C14+C25</f>
        <v>7472.5</v>
      </c>
    </row>
    <row r="28" spans="1:7" x14ac:dyDescent="0.2">
      <c r="B28" s="2" t="s">
        <v>175</v>
      </c>
      <c r="C28" s="11">
        <v>-54</v>
      </c>
    </row>
    <row r="29" spans="1:7" x14ac:dyDescent="0.2">
      <c r="B29" s="2" t="s">
        <v>176</v>
      </c>
      <c r="C29" s="12">
        <f>SUM(C27:C28)</f>
        <v>7418.5</v>
      </c>
    </row>
    <row r="30" spans="1:7" ht="60.75" x14ac:dyDescent="0.2">
      <c r="F30" s="66" t="s">
        <v>179</v>
      </c>
    </row>
    <row r="32" spans="1:7" ht="15.75" x14ac:dyDescent="0.25">
      <c r="A32"/>
      <c r="B32" s="62">
        <v>1920</v>
      </c>
      <c r="C32"/>
      <c r="D32"/>
      <c r="F32"/>
      <c r="G32"/>
    </row>
    <row r="33" spans="1:7" ht="15.75" x14ac:dyDescent="0.25">
      <c r="A33" s="64">
        <v>19</v>
      </c>
      <c r="B33" s="5" t="s">
        <v>19</v>
      </c>
      <c r="C33" s="161" t="s">
        <v>2</v>
      </c>
      <c r="D33"/>
      <c r="F33" s="174" t="s">
        <v>20</v>
      </c>
      <c r="G33" s="175"/>
    </row>
    <row r="34" spans="1:7" ht="15.75" x14ac:dyDescent="0.25">
      <c r="A34"/>
      <c r="B34" s="6" t="s">
        <v>21</v>
      </c>
      <c r="C34" s="7">
        <v>108</v>
      </c>
      <c r="D34"/>
      <c r="F34" s="176"/>
      <c r="G34" s="177"/>
    </row>
    <row r="35" spans="1:7" ht="15.75" x14ac:dyDescent="0.25">
      <c r="A35"/>
      <c r="B35" s="6" t="s">
        <v>22</v>
      </c>
      <c r="C35" s="7">
        <v>400</v>
      </c>
      <c r="D35"/>
      <c r="F35" s="176"/>
      <c r="G35" s="177"/>
    </row>
    <row r="36" spans="1:7" ht="15.75" x14ac:dyDescent="0.25">
      <c r="A36"/>
      <c r="B36" s="25" t="s">
        <v>23</v>
      </c>
      <c r="C36" s="7">
        <f>SUM(C34:C35)</f>
        <v>508</v>
      </c>
      <c r="D36"/>
      <c r="F36" s="178"/>
      <c r="G36" s="177"/>
    </row>
    <row r="37" spans="1:7" ht="30" x14ac:dyDescent="0.25">
      <c r="A37"/>
      <c r="B37" s="65" t="s">
        <v>177</v>
      </c>
      <c r="C37"/>
      <c r="D37"/>
      <c r="F37" s="179" t="s">
        <v>178</v>
      </c>
      <c r="G37" s="180">
        <v>400</v>
      </c>
    </row>
    <row r="39" spans="1:7" ht="15.75" x14ac:dyDescent="0.25">
      <c r="B39" s="1">
        <v>1920</v>
      </c>
      <c r="D39"/>
      <c r="F39"/>
    </row>
    <row r="40" spans="1:7" ht="15.75" x14ac:dyDescent="0.25">
      <c r="A40" s="13">
        <v>20</v>
      </c>
      <c r="B40" s="5" t="s">
        <v>24</v>
      </c>
      <c r="C40" s="161" t="s">
        <v>2</v>
      </c>
      <c r="D40"/>
      <c r="F40"/>
    </row>
    <row r="41" spans="1:7" ht="15.75" x14ac:dyDescent="0.25">
      <c r="A41" s="4"/>
      <c r="B41" s="6" t="s">
        <v>25</v>
      </c>
      <c r="C41" s="7">
        <v>110</v>
      </c>
      <c r="D41"/>
      <c r="F41"/>
    </row>
    <row r="42" spans="1:7" ht="15.75" x14ac:dyDescent="0.25">
      <c r="B42" s="6" t="s">
        <v>26</v>
      </c>
      <c r="C42" s="7">
        <v>805</v>
      </c>
      <c r="D42"/>
      <c r="F42"/>
    </row>
    <row r="43" spans="1:7" ht="15.75" x14ac:dyDescent="0.25">
      <c r="B43" s="6" t="s">
        <v>23</v>
      </c>
      <c r="C43" s="7">
        <f>SUM(C41:C42)</f>
        <v>915</v>
      </c>
      <c r="D43"/>
      <c r="F43" s="67" t="s">
        <v>20</v>
      </c>
    </row>
    <row r="44" spans="1:7" ht="45.75" x14ac:dyDescent="0.25">
      <c r="A44"/>
      <c r="B44"/>
      <c r="C44"/>
      <c r="D44"/>
      <c r="F44" s="68" t="s">
        <v>180</v>
      </c>
    </row>
    <row r="45" spans="1:7" ht="15.75" x14ac:dyDescent="0.25">
      <c r="A45"/>
      <c r="B45" s="65"/>
      <c r="C45"/>
      <c r="D45"/>
      <c r="F45" s="69" t="s">
        <v>27</v>
      </c>
    </row>
    <row r="47" spans="1:7" ht="15.75" x14ac:dyDescent="0.25">
      <c r="B47" s="1">
        <v>1920</v>
      </c>
      <c r="C47" s="1"/>
    </row>
    <row r="48" spans="1:7" ht="15.75" x14ac:dyDescent="0.25">
      <c r="A48" s="13">
        <v>23</v>
      </c>
      <c r="B48" s="5" t="s">
        <v>29</v>
      </c>
      <c r="C48" s="14" t="s">
        <v>2</v>
      </c>
      <c r="F48" s="70" t="s">
        <v>182</v>
      </c>
    </row>
    <row r="49" spans="1:7" x14ac:dyDescent="0.2">
      <c r="B49" s="6" t="s">
        <v>30</v>
      </c>
      <c r="C49" s="7">
        <v>513.84</v>
      </c>
      <c r="F49" s="71" t="s">
        <v>181</v>
      </c>
    </row>
    <row r="50" spans="1:7" ht="15.75" x14ac:dyDescent="0.25">
      <c r="B50" s="8" t="s">
        <v>23</v>
      </c>
      <c r="C50" s="7">
        <f>SUM(C49:C49)</f>
        <v>513.84</v>
      </c>
    </row>
    <row r="53" spans="1:7" ht="15.75" x14ac:dyDescent="0.25">
      <c r="B53" s="1">
        <v>1920</v>
      </c>
      <c r="C53" s="1"/>
      <c r="D53" s="1"/>
    </row>
    <row r="54" spans="1:7" ht="31.5" x14ac:dyDescent="0.25">
      <c r="A54" s="13">
        <v>34</v>
      </c>
      <c r="B54" s="137" t="s">
        <v>31</v>
      </c>
      <c r="C54" s="138" t="s">
        <v>32</v>
      </c>
      <c r="D54" s="138" t="s">
        <v>41</v>
      </c>
      <c r="F54" s="75" t="s">
        <v>42</v>
      </c>
      <c r="G54" s="76"/>
    </row>
    <row r="55" spans="1:7" ht="15.75" x14ac:dyDescent="0.25">
      <c r="B55" s="89" t="s">
        <v>33</v>
      </c>
      <c r="C55" s="89"/>
      <c r="D55" s="89">
        <v>700</v>
      </c>
      <c r="F55" s="49" t="s">
        <v>183</v>
      </c>
      <c r="G55" s="34">
        <v>0</v>
      </c>
    </row>
    <row r="56" spans="1:7" x14ac:dyDescent="0.2">
      <c r="B56" s="89" t="s">
        <v>34</v>
      </c>
      <c r="C56" s="89"/>
      <c r="D56" s="89">
        <v>10</v>
      </c>
      <c r="F56" s="53"/>
      <c r="G56" s="140"/>
    </row>
    <row r="57" spans="1:7" x14ac:dyDescent="0.2">
      <c r="B57" s="89" t="s">
        <v>35</v>
      </c>
      <c r="C57" s="89">
        <v>540</v>
      </c>
      <c r="D57" s="89"/>
      <c r="F57" s="49"/>
      <c r="G57" s="50"/>
    </row>
    <row r="58" spans="1:7" x14ac:dyDescent="0.2">
      <c r="B58" s="89" t="s">
        <v>36</v>
      </c>
      <c r="C58" s="139">
        <v>104.43</v>
      </c>
      <c r="D58" s="89"/>
      <c r="F58" s="49"/>
      <c r="G58" s="50"/>
    </row>
    <row r="59" spans="1:7" x14ac:dyDescent="0.2">
      <c r="B59" s="89" t="s">
        <v>37</v>
      </c>
      <c r="C59" s="139">
        <v>27.25</v>
      </c>
      <c r="D59" s="89"/>
      <c r="F59" s="49"/>
      <c r="G59" s="50"/>
    </row>
    <row r="60" spans="1:7" ht="15.75" x14ac:dyDescent="0.25">
      <c r="B60" s="89" t="s">
        <v>38</v>
      </c>
      <c r="C60" s="89">
        <v>2.16</v>
      </c>
      <c r="D60" s="89"/>
      <c r="F60" s="49"/>
      <c r="G60" s="34"/>
    </row>
    <row r="61" spans="1:7" ht="15.75" x14ac:dyDescent="0.25">
      <c r="B61" s="89" t="s">
        <v>39</v>
      </c>
      <c r="C61" s="89">
        <v>58.96</v>
      </c>
      <c r="D61" s="89"/>
      <c r="F61" s="49"/>
      <c r="G61" s="34"/>
    </row>
    <row r="62" spans="1:7" ht="15.75" x14ac:dyDescent="0.25">
      <c r="B62" s="132" t="s">
        <v>40</v>
      </c>
      <c r="C62" s="89"/>
      <c r="D62" s="132">
        <v>22.8</v>
      </c>
      <c r="F62" s="49"/>
      <c r="G62" s="34"/>
    </row>
    <row r="63" spans="1:7" ht="15.75" x14ac:dyDescent="0.25">
      <c r="B63" s="141" t="s">
        <v>23</v>
      </c>
      <c r="C63" s="89">
        <f>SUM(C55:C62)</f>
        <v>732.80000000000007</v>
      </c>
      <c r="D63" s="89">
        <f>SUM(D55:D62)</f>
        <v>732.8</v>
      </c>
      <c r="F63" s="53"/>
      <c r="G63" s="37"/>
    </row>
    <row r="66" spans="1:7" ht="15.75" x14ac:dyDescent="0.25">
      <c r="B66" s="1">
        <v>1920</v>
      </c>
      <c r="C66" s="1"/>
      <c r="D66" s="1"/>
    </row>
    <row r="67" spans="1:7" ht="15.75" x14ac:dyDescent="0.25">
      <c r="A67" s="4">
        <v>35</v>
      </c>
      <c r="B67" s="18" t="s">
        <v>43</v>
      </c>
      <c r="C67" s="170"/>
      <c r="D67" s="16"/>
      <c r="F67" s="46" t="s">
        <v>44</v>
      </c>
      <c r="G67" s="172"/>
    </row>
    <row r="68" spans="1:7" ht="15.75" x14ac:dyDescent="0.25">
      <c r="B68" s="36" t="s">
        <v>45</v>
      </c>
      <c r="C68" s="171"/>
      <c r="D68" s="17"/>
      <c r="F68" s="53"/>
      <c r="G68" s="37">
        <v>50</v>
      </c>
    </row>
    <row r="71" spans="1:7" ht="15.75" x14ac:dyDescent="0.25">
      <c r="B71" s="1">
        <v>1920</v>
      </c>
    </row>
    <row r="72" spans="1:7" ht="15.75" x14ac:dyDescent="0.25">
      <c r="A72" s="13">
        <v>32</v>
      </c>
      <c r="B72" s="162" t="s">
        <v>46</v>
      </c>
      <c r="C72" s="164" t="s">
        <v>2</v>
      </c>
      <c r="F72" s="46" t="s">
        <v>47</v>
      </c>
      <c r="G72" s="76"/>
    </row>
    <row r="73" spans="1:7" x14ac:dyDescent="0.2">
      <c r="B73" s="82" t="s">
        <v>186</v>
      </c>
      <c r="C73" s="163">
        <v>64</v>
      </c>
      <c r="F73" s="49" t="s">
        <v>184</v>
      </c>
      <c r="G73" s="50"/>
    </row>
    <row r="74" spans="1:7" ht="15.75" x14ac:dyDescent="0.25">
      <c r="B74" s="82" t="s">
        <v>48</v>
      </c>
      <c r="C74" s="173">
        <v>64</v>
      </c>
      <c r="F74" s="53" t="s">
        <v>185</v>
      </c>
      <c r="G74" s="37">
        <v>50</v>
      </c>
    </row>
    <row r="77" spans="1:7" ht="15.75" x14ac:dyDescent="0.25">
      <c r="A77"/>
      <c r="B77" s="62">
        <v>1920</v>
      </c>
      <c r="C77"/>
      <c r="D77"/>
      <c r="F77"/>
      <c r="G77"/>
    </row>
    <row r="78" spans="1:7" ht="15.75" x14ac:dyDescent="0.25">
      <c r="A78" s="64">
        <v>16</v>
      </c>
      <c r="B78" s="162" t="s">
        <v>49</v>
      </c>
      <c r="C78" s="164" t="s">
        <v>2</v>
      </c>
      <c r="D78"/>
      <c r="F78" s="82" t="s">
        <v>187</v>
      </c>
      <c r="G78" s="72"/>
    </row>
    <row r="79" spans="1:7" ht="15.75" x14ac:dyDescent="0.25">
      <c r="A79"/>
      <c r="B79" s="82"/>
      <c r="C79" s="163">
        <v>0</v>
      </c>
      <c r="D79"/>
      <c r="F79" s="82" t="s">
        <v>188</v>
      </c>
      <c r="G79" s="37">
        <v>0</v>
      </c>
    </row>
    <row r="82" spans="1:7" ht="15.75" x14ac:dyDescent="0.25">
      <c r="B82" s="1">
        <v>1920</v>
      </c>
      <c r="C82" s="1"/>
      <c r="D82" s="1"/>
    </row>
    <row r="83" spans="1:7" ht="15.75" x14ac:dyDescent="0.25">
      <c r="A83" s="13">
        <v>24</v>
      </c>
      <c r="B83" s="5" t="s">
        <v>50</v>
      </c>
      <c r="C83" s="45" t="s">
        <v>2</v>
      </c>
      <c r="D83" s="1"/>
      <c r="F83" s="15" t="s">
        <v>51</v>
      </c>
      <c r="G83" s="85"/>
    </row>
    <row r="84" spans="1:7" ht="14.45" customHeight="1" x14ac:dyDescent="0.25">
      <c r="B84" s="20" t="s">
        <v>52</v>
      </c>
      <c r="C84" s="7">
        <v>295</v>
      </c>
      <c r="D84" s="1"/>
      <c r="F84" s="82" t="s">
        <v>189</v>
      </c>
      <c r="G84" s="83"/>
    </row>
    <row r="85" spans="1:7" ht="14.45" customHeight="1" x14ac:dyDescent="0.25">
      <c r="B85" s="20" t="s">
        <v>53</v>
      </c>
      <c r="C85" s="7">
        <v>295</v>
      </c>
      <c r="D85" s="1"/>
      <c r="F85" s="82" t="s">
        <v>190</v>
      </c>
      <c r="G85" s="83"/>
    </row>
    <row r="86" spans="1:7" ht="14.45" customHeight="1" x14ac:dyDescent="0.25">
      <c r="B86" s="20" t="s">
        <v>54</v>
      </c>
      <c r="C86" s="7">
        <v>295</v>
      </c>
      <c r="D86" s="1"/>
      <c r="F86" s="82"/>
      <c r="G86" s="83"/>
    </row>
    <row r="87" spans="1:7" ht="14.45" customHeight="1" x14ac:dyDescent="0.25">
      <c r="B87" s="20" t="s">
        <v>55</v>
      </c>
      <c r="C87" s="7">
        <v>295</v>
      </c>
      <c r="D87" s="1"/>
      <c r="F87" s="82" t="s">
        <v>191</v>
      </c>
      <c r="G87" s="83"/>
    </row>
    <row r="88" spans="1:7" ht="15.75" x14ac:dyDescent="0.25">
      <c r="B88" s="20" t="s">
        <v>56</v>
      </c>
      <c r="C88" s="7">
        <v>295</v>
      </c>
      <c r="D88" s="1"/>
      <c r="F88" s="82" t="s">
        <v>192</v>
      </c>
      <c r="G88" s="84">
        <v>3626</v>
      </c>
    </row>
    <row r="89" spans="1:7" ht="15.75" x14ac:dyDescent="0.25">
      <c r="B89" s="20" t="s">
        <v>57</v>
      </c>
      <c r="C89" s="7">
        <v>295</v>
      </c>
      <c r="D89" s="1"/>
    </row>
    <row r="90" spans="1:7" ht="15.75" x14ac:dyDescent="0.25">
      <c r="B90" s="20" t="s">
        <v>58</v>
      </c>
      <c r="C90" s="7">
        <v>295</v>
      </c>
      <c r="D90" s="1"/>
    </row>
    <row r="91" spans="1:7" ht="15.75" x14ac:dyDescent="0.25">
      <c r="B91" s="20" t="s">
        <v>59</v>
      </c>
      <c r="C91" s="7">
        <v>295</v>
      </c>
      <c r="D91" s="1"/>
    </row>
    <row r="92" spans="1:7" ht="15.75" x14ac:dyDescent="0.25">
      <c r="B92" s="20" t="s">
        <v>60</v>
      </c>
      <c r="C92" s="7">
        <v>295</v>
      </c>
      <c r="D92" s="1"/>
    </row>
    <row r="93" spans="1:7" ht="15.75" x14ac:dyDescent="0.25">
      <c r="B93" s="20" t="s">
        <v>61</v>
      </c>
      <c r="C93" s="7">
        <v>295</v>
      </c>
      <c r="D93" s="1"/>
    </row>
    <row r="94" spans="1:7" ht="15.75" x14ac:dyDescent="0.25">
      <c r="B94" s="20" t="s">
        <v>62</v>
      </c>
      <c r="C94" s="7">
        <v>295</v>
      </c>
      <c r="D94" s="1"/>
    </row>
    <row r="95" spans="1:7" ht="15.75" x14ac:dyDescent="0.25">
      <c r="B95" s="20" t="s">
        <v>63</v>
      </c>
      <c r="C95" s="7">
        <v>295</v>
      </c>
      <c r="D95" s="1"/>
    </row>
    <row r="96" spans="1:7" ht="15.75" x14ac:dyDescent="0.25">
      <c r="B96" s="8" t="s">
        <v>64</v>
      </c>
      <c r="C96" s="24">
        <f>SUM(C84:C95)</f>
        <v>3540</v>
      </c>
      <c r="D96" s="1"/>
    </row>
    <row r="99" spans="1:7" ht="15.75" x14ac:dyDescent="0.25">
      <c r="A99"/>
      <c r="B99" s="62">
        <v>1920</v>
      </c>
      <c r="C99" s="62"/>
      <c r="D99"/>
      <c r="F99"/>
      <c r="G99"/>
    </row>
    <row r="100" spans="1:7" ht="15.75" x14ac:dyDescent="0.25">
      <c r="A100" s="64">
        <v>25</v>
      </c>
      <c r="B100" s="5" t="s">
        <v>65</v>
      </c>
      <c r="C100" s="45" t="s">
        <v>2</v>
      </c>
      <c r="F100" s="75" t="s">
        <v>193</v>
      </c>
      <c r="G100" s="76"/>
    </row>
    <row r="101" spans="1:7" x14ac:dyDescent="0.2">
      <c r="A101" s="73"/>
      <c r="B101" s="6" t="s">
        <v>172</v>
      </c>
      <c r="C101" s="7">
        <v>556.73</v>
      </c>
      <c r="F101" s="49" t="s">
        <v>194</v>
      </c>
      <c r="G101" s="50"/>
    </row>
    <row r="102" spans="1:7" ht="15.75" x14ac:dyDescent="0.25">
      <c r="A102" s="73"/>
      <c r="B102" s="6" t="s">
        <v>66</v>
      </c>
      <c r="C102" s="7">
        <v>812.71</v>
      </c>
      <c r="F102" s="77" t="s">
        <v>195</v>
      </c>
      <c r="G102" s="34"/>
    </row>
    <row r="103" spans="1:7" ht="15.75" x14ac:dyDescent="0.25">
      <c r="A103" s="73"/>
      <c r="B103" s="6" t="s">
        <v>67</v>
      </c>
      <c r="C103" s="7">
        <v>824.84</v>
      </c>
      <c r="F103" s="77" t="s">
        <v>196</v>
      </c>
      <c r="G103" s="34"/>
    </row>
    <row r="104" spans="1:7" x14ac:dyDescent="0.2">
      <c r="A104" s="73"/>
      <c r="B104" s="6" t="s">
        <v>68</v>
      </c>
      <c r="C104" s="7">
        <v>849.1</v>
      </c>
      <c r="F104" s="77" t="s">
        <v>197</v>
      </c>
      <c r="G104" s="78">
        <v>3438.4</v>
      </c>
    </row>
    <row r="105" spans="1:7" x14ac:dyDescent="0.2">
      <c r="A105" s="73"/>
      <c r="B105" s="6" t="s">
        <v>69</v>
      </c>
      <c r="C105" s="7">
        <v>283.02999999999997</v>
      </c>
      <c r="F105" s="77" t="s">
        <v>198</v>
      </c>
      <c r="G105" s="78">
        <v>-149.33000000000001</v>
      </c>
    </row>
    <row r="106" spans="1:7" x14ac:dyDescent="0.2">
      <c r="A106" s="73"/>
      <c r="B106" s="6" t="s">
        <v>199</v>
      </c>
      <c r="C106" s="23">
        <v>-74.67</v>
      </c>
      <c r="F106" s="77"/>
      <c r="G106" s="78"/>
    </row>
    <row r="107" spans="1:7" ht="15.75" x14ac:dyDescent="0.25">
      <c r="A107" s="73"/>
      <c r="B107" s="25" t="s">
        <v>23</v>
      </c>
      <c r="C107" s="26">
        <f>SUM(C101:C106)</f>
        <v>3251.74</v>
      </c>
      <c r="F107" s="77"/>
      <c r="G107" s="79">
        <f>SUM(G104:G106)</f>
        <v>3289.07</v>
      </c>
    </row>
    <row r="108" spans="1:7" ht="30.75" x14ac:dyDescent="0.25">
      <c r="A108" s="74"/>
      <c r="B108" s="27" t="s">
        <v>201</v>
      </c>
      <c r="C108" s="28"/>
      <c r="F108" s="80" t="s">
        <v>200</v>
      </c>
      <c r="G108" s="81">
        <v>3290</v>
      </c>
    </row>
    <row r="112" spans="1:7" ht="15.75" x14ac:dyDescent="0.25">
      <c r="B112" s="1">
        <v>1920</v>
      </c>
    </row>
    <row r="113" spans="1:7" ht="15.75" x14ac:dyDescent="0.25">
      <c r="A113" s="4">
        <v>26</v>
      </c>
      <c r="B113" s="165" t="s">
        <v>164</v>
      </c>
      <c r="C113" s="166" t="s">
        <v>2</v>
      </c>
    </row>
    <row r="114" spans="1:7" x14ac:dyDescent="0.2">
      <c r="B114" s="20" t="s">
        <v>167</v>
      </c>
      <c r="C114" s="7">
        <v>350</v>
      </c>
    </row>
    <row r="115" spans="1:7" x14ac:dyDescent="0.2">
      <c r="B115" s="20" t="s">
        <v>168</v>
      </c>
      <c r="C115" s="7">
        <v>92.83</v>
      </c>
    </row>
    <row r="116" spans="1:7" x14ac:dyDescent="0.2">
      <c r="B116" s="20" t="s">
        <v>23</v>
      </c>
      <c r="C116" s="7">
        <f>SUM(C114:C115)</f>
        <v>442.83</v>
      </c>
    </row>
    <row r="117" spans="1:7" ht="14.45" customHeight="1" x14ac:dyDescent="0.2">
      <c r="B117" s="2" t="s">
        <v>246</v>
      </c>
      <c r="C117" s="189">
        <v>242.83</v>
      </c>
      <c r="F117" s="167" t="s">
        <v>204</v>
      </c>
      <c r="G117" s="42"/>
    </row>
    <row r="118" spans="1:7" x14ac:dyDescent="0.2">
      <c r="F118" s="168" t="s">
        <v>202</v>
      </c>
      <c r="G118" s="42"/>
    </row>
    <row r="119" spans="1:7" ht="30" x14ac:dyDescent="0.2">
      <c r="F119" s="68" t="s">
        <v>203</v>
      </c>
      <c r="G119" s="42"/>
    </row>
    <row r="120" spans="1:7" ht="15.75" x14ac:dyDescent="0.25">
      <c r="F120" s="169" t="s">
        <v>205</v>
      </c>
      <c r="G120" s="34">
        <v>20</v>
      </c>
    </row>
    <row r="125" spans="1:7" ht="15.75" x14ac:dyDescent="0.25">
      <c r="B125" s="1">
        <v>1920</v>
      </c>
    </row>
    <row r="126" spans="1:7" ht="15.75" x14ac:dyDescent="0.25">
      <c r="A126" s="13">
        <v>21</v>
      </c>
      <c r="B126" s="29" t="s">
        <v>70</v>
      </c>
      <c r="C126" s="45" t="s">
        <v>2</v>
      </c>
      <c r="F126" s="30" t="s">
        <v>70</v>
      </c>
      <c r="G126" s="31"/>
    </row>
    <row r="127" spans="1:7" ht="15.75" x14ac:dyDescent="0.25">
      <c r="B127" s="32" t="s">
        <v>71</v>
      </c>
      <c r="C127" s="7"/>
      <c r="F127" s="33"/>
      <c r="G127" s="34">
        <v>130</v>
      </c>
    </row>
    <row r="128" spans="1:7" ht="15.75" x14ac:dyDescent="0.25">
      <c r="B128" s="32" t="s">
        <v>72</v>
      </c>
      <c r="C128" s="7"/>
      <c r="F128" s="33"/>
      <c r="G128" s="34"/>
    </row>
    <row r="129" spans="1:7" ht="15.75" x14ac:dyDescent="0.25">
      <c r="B129" s="35" t="s">
        <v>73</v>
      </c>
      <c r="C129" s="7">
        <f>SUM(C127:C128)</f>
        <v>0</v>
      </c>
      <c r="F129" s="36"/>
      <c r="G129" s="37"/>
    </row>
    <row r="133" spans="1:7" ht="15.75" x14ac:dyDescent="0.25">
      <c r="B133" s="1">
        <v>1920</v>
      </c>
      <c r="C133" s="1"/>
      <c r="D133" s="1"/>
    </row>
    <row r="134" spans="1:7" ht="15.75" x14ac:dyDescent="0.25">
      <c r="A134" s="13">
        <v>22</v>
      </c>
      <c r="B134" s="38" t="s">
        <v>74</v>
      </c>
      <c r="C134" s="38" t="s">
        <v>75</v>
      </c>
      <c r="D134" s="38" t="s">
        <v>76</v>
      </c>
      <c r="E134" s="38" t="s">
        <v>2</v>
      </c>
    </row>
    <row r="135" spans="1:7" ht="15.75" x14ac:dyDescent="0.25">
      <c r="A135" s="4"/>
      <c r="B135" s="39">
        <v>43736</v>
      </c>
      <c r="C135" s="32" t="s">
        <v>77</v>
      </c>
      <c r="D135" s="32" t="s">
        <v>78</v>
      </c>
      <c r="E135" s="40">
        <v>13.1</v>
      </c>
    </row>
    <row r="136" spans="1:7" ht="15.75" x14ac:dyDescent="0.25">
      <c r="A136" s="4"/>
      <c r="B136" s="39">
        <v>43747</v>
      </c>
      <c r="C136" s="32" t="s">
        <v>79</v>
      </c>
      <c r="D136" s="32" t="s">
        <v>80</v>
      </c>
      <c r="E136" s="40">
        <v>14.2</v>
      </c>
    </row>
    <row r="137" spans="1:7" ht="15.75" x14ac:dyDescent="0.25">
      <c r="A137" s="4"/>
      <c r="B137" s="39">
        <v>43754</v>
      </c>
      <c r="C137" s="32" t="s">
        <v>81</v>
      </c>
      <c r="D137" s="32" t="s">
        <v>80</v>
      </c>
      <c r="E137" s="40">
        <v>14.9</v>
      </c>
    </row>
    <row r="138" spans="1:7" ht="15.75" x14ac:dyDescent="0.25">
      <c r="A138" s="4"/>
      <c r="B138" s="39">
        <v>43768</v>
      </c>
      <c r="C138" s="32" t="s">
        <v>82</v>
      </c>
      <c r="D138" s="32" t="s">
        <v>80</v>
      </c>
      <c r="E138" s="40">
        <v>13.6</v>
      </c>
    </row>
    <row r="139" spans="1:7" ht="15.75" x14ac:dyDescent="0.25">
      <c r="A139" s="4"/>
      <c r="B139" s="39">
        <v>43782</v>
      </c>
      <c r="C139" s="32" t="s">
        <v>83</v>
      </c>
      <c r="D139" s="32" t="s">
        <v>80</v>
      </c>
      <c r="E139" s="40">
        <v>11.7</v>
      </c>
    </row>
    <row r="140" spans="1:7" ht="15.75" x14ac:dyDescent="0.25">
      <c r="A140" s="4"/>
      <c r="B140" s="39">
        <v>43792</v>
      </c>
      <c r="C140" s="32" t="s">
        <v>84</v>
      </c>
      <c r="D140" s="32" t="s">
        <v>78</v>
      </c>
      <c r="E140" s="40">
        <v>13.85</v>
      </c>
    </row>
    <row r="141" spans="1:7" ht="15.75" x14ac:dyDescent="0.25">
      <c r="A141" s="4"/>
      <c r="B141" s="39">
        <v>43792</v>
      </c>
      <c r="C141" s="32" t="s">
        <v>85</v>
      </c>
      <c r="D141" s="32" t="s">
        <v>78</v>
      </c>
      <c r="E141" s="40">
        <v>13.85</v>
      </c>
    </row>
    <row r="142" spans="1:7" ht="15.75" x14ac:dyDescent="0.25">
      <c r="A142" s="4"/>
      <c r="B142" s="39">
        <v>43796</v>
      </c>
      <c r="C142" s="32" t="s">
        <v>86</v>
      </c>
      <c r="D142" s="32" t="s">
        <v>80</v>
      </c>
      <c r="E142" s="40">
        <v>11.4</v>
      </c>
    </row>
    <row r="143" spans="1:7" ht="15.75" x14ac:dyDescent="0.25">
      <c r="A143" s="4"/>
      <c r="B143" s="39">
        <v>43796</v>
      </c>
      <c r="C143" s="32" t="s">
        <v>87</v>
      </c>
      <c r="D143" s="32" t="s">
        <v>80</v>
      </c>
      <c r="E143" s="40">
        <v>11.4</v>
      </c>
    </row>
    <row r="144" spans="1:7" ht="15.75" x14ac:dyDescent="0.25">
      <c r="A144" s="4"/>
      <c r="B144" s="39">
        <v>43810</v>
      </c>
      <c r="C144" s="32" t="s">
        <v>88</v>
      </c>
      <c r="D144" s="32" t="s">
        <v>80</v>
      </c>
      <c r="E144" s="40">
        <v>14.8</v>
      </c>
    </row>
    <row r="145" spans="1:6" ht="15.75" x14ac:dyDescent="0.25">
      <c r="A145" s="4"/>
      <c r="B145" s="39">
        <v>43838</v>
      </c>
      <c r="C145" s="32" t="s">
        <v>89</v>
      </c>
      <c r="D145" s="32" t="s">
        <v>80</v>
      </c>
      <c r="E145" s="40">
        <v>13.7</v>
      </c>
    </row>
    <row r="146" spans="1:6" ht="15.75" x14ac:dyDescent="0.25">
      <c r="A146" s="4"/>
      <c r="B146" s="39">
        <v>43845</v>
      </c>
      <c r="C146" s="32" t="s">
        <v>90</v>
      </c>
      <c r="D146" s="32" t="s">
        <v>80</v>
      </c>
      <c r="E146" s="40">
        <v>13.4</v>
      </c>
    </row>
    <row r="147" spans="1:6" ht="15.75" x14ac:dyDescent="0.25">
      <c r="A147" s="4"/>
      <c r="B147" s="39">
        <v>43862</v>
      </c>
      <c r="C147" s="32" t="s">
        <v>91</v>
      </c>
      <c r="D147" s="32" t="s">
        <v>78</v>
      </c>
      <c r="E147" s="40">
        <v>31.5</v>
      </c>
    </row>
    <row r="148" spans="1:6" ht="15.75" x14ac:dyDescent="0.25">
      <c r="A148" s="4"/>
      <c r="B148" s="39">
        <v>43873</v>
      </c>
      <c r="C148" s="32" t="s">
        <v>92</v>
      </c>
      <c r="D148" s="32" t="s">
        <v>80</v>
      </c>
      <c r="E148" s="40">
        <v>13.9</v>
      </c>
    </row>
    <row r="149" spans="1:6" ht="15.75" x14ac:dyDescent="0.25">
      <c r="A149" s="4"/>
      <c r="B149" s="39">
        <v>43880</v>
      </c>
      <c r="C149" s="32" t="s">
        <v>93</v>
      </c>
      <c r="D149" s="32" t="s">
        <v>80</v>
      </c>
      <c r="E149" s="40">
        <v>13.2</v>
      </c>
    </row>
    <row r="150" spans="1:6" ht="15.75" x14ac:dyDescent="0.25">
      <c r="A150" s="4"/>
      <c r="B150" s="39">
        <v>43901</v>
      </c>
      <c r="C150" s="32" t="s">
        <v>94</v>
      </c>
      <c r="D150" s="32" t="s">
        <v>80</v>
      </c>
      <c r="E150" s="40"/>
    </row>
    <row r="151" spans="1:6" ht="15.75" x14ac:dyDescent="0.25">
      <c r="A151" s="4"/>
      <c r="B151" s="39">
        <v>43918</v>
      </c>
      <c r="C151" s="32" t="s">
        <v>95</v>
      </c>
      <c r="D151" s="32" t="s">
        <v>78</v>
      </c>
      <c r="E151" s="40"/>
    </row>
    <row r="152" spans="1:6" ht="15.75" x14ac:dyDescent="0.25">
      <c r="A152" s="4"/>
      <c r="B152" s="39">
        <v>43918</v>
      </c>
      <c r="C152" s="32" t="s">
        <v>96</v>
      </c>
      <c r="D152" s="32" t="s">
        <v>78</v>
      </c>
      <c r="E152" s="40"/>
    </row>
    <row r="153" spans="1:6" ht="15.75" x14ac:dyDescent="0.25">
      <c r="A153" s="4"/>
      <c r="B153" s="39">
        <v>43922</v>
      </c>
      <c r="C153" s="32" t="s">
        <v>97</v>
      </c>
      <c r="D153" s="32" t="s">
        <v>80</v>
      </c>
      <c r="E153" s="40"/>
    </row>
    <row r="154" spans="1:6" ht="15.75" x14ac:dyDescent="0.25">
      <c r="A154" s="4"/>
      <c r="B154" s="39">
        <v>43959</v>
      </c>
      <c r="C154" s="32" t="s">
        <v>98</v>
      </c>
      <c r="D154" s="32" t="s">
        <v>80</v>
      </c>
      <c r="E154" s="40"/>
    </row>
    <row r="155" spans="1:6" ht="15.75" x14ac:dyDescent="0.25">
      <c r="A155" s="4"/>
      <c r="B155" s="41" t="s">
        <v>73</v>
      </c>
      <c r="C155" s="41"/>
      <c r="D155" s="41"/>
      <c r="E155" s="26">
        <f>SUM(E135:E154)</f>
        <v>218.5</v>
      </c>
    </row>
    <row r="156" spans="1:6" ht="15.75" x14ac:dyDescent="0.25">
      <c r="F156" s="86" t="s">
        <v>206</v>
      </c>
    </row>
    <row r="157" spans="1:6" ht="45" x14ac:dyDescent="0.2">
      <c r="F157" s="68" t="s">
        <v>248</v>
      </c>
    </row>
    <row r="158" spans="1:6" x14ac:dyDescent="0.2">
      <c r="F158" s="87"/>
    </row>
    <row r="160" spans="1:6" customFormat="1" ht="15.75" x14ac:dyDescent="0.25">
      <c r="B160" s="62">
        <v>1920</v>
      </c>
      <c r="E160" s="2"/>
    </row>
    <row r="161" spans="1:7" customFormat="1" ht="15.75" x14ac:dyDescent="0.25">
      <c r="A161" s="64">
        <v>17</v>
      </c>
      <c r="B161" s="181" t="s">
        <v>99</v>
      </c>
      <c r="C161" s="182" t="s">
        <v>2</v>
      </c>
      <c r="E161" s="2"/>
      <c r="F161" s="104" t="s">
        <v>207</v>
      </c>
      <c r="G161" s="105"/>
    </row>
    <row r="162" spans="1:7" customFormat="1" ht="15.75" x14ac:dyDescent="0.25">
      <c r="B162" s="183" t="s">
        <v>100</v>
      </c>
      <c r="C162" s="184">
        <v>32.119999999999997</v>
      </c>
      <c r="E162" s="2"/>
      <c r="F162" s="106" t="s">
        <v>187</v>
      </c>
      <c r="G162" s="107"/>
    </row>
    <row r="163" spans="1:7" customFormat="1" ht="15.75" x14ac:dyDescent="0.25">
      <c r="B163" s="183" t="s">
        <v>101</v>
      </c>
      <c r="C163" s="184">
        <v>13.05</v>
      </c>
      <c r="E163" s="2"/>
      <c r="F163" s="106" t="s">
        <v>188</v>
      </c>
      <c r="G163" s="108">
        <v>160</v>
      </c>
    </row>
    <row r="164" spans="1:7" customFormat="1" ht="15.75" x14ac:dyDescent="0.25">
      <c r="B164" s="183" t="s">
        <v>102</v>
      </c>
      <c r="C164" s="184">
        <v>12.64</v>
      </c>
      <c r="E164" s="2"/>
      <c r="F164" s="106"/>
      <c r="G164" s="107"/>
    </row>
    <row r="165" spans="1:7" customFormat="1" ht="15.75" x14ac:dyDescent="0.25">
      <c r="B165" s="183" t="s">
        <v>103</v>
      </c>
      <c r="C165" s="184">
        <v>12.91</v>
      </c>
      <c r="E165" s="2"/>
      <c r="F165" s="106"/>
      <c r="G165" s="107"/>
    </row>
    <row r="166" spans="1:7" customFormat="1" ht="15.75" x14ac:dyDescent="0.25">
      <c r="B166" s="183" t="s">
        <v>104</v>
      </c>
      <c r="C166" s="184">
        <v>13.24</v>
      </c>
      <c r="E166" s="2"/>
      <c r="F166" s="106"/>
      <c r="G166" s="107"/>
    </row>
    <row r="167" spans="1:7" customFormat="1" ht="15.75" x14ac:dyDescent="0.25">
      <c r="B167" s="183" t="s">
        <v>105</v>
      </c>
      <c r="C167" s="184">
        <v>12.95</v>
      </c>
      <c r="E167" s="2"/>
      <c r="F167" s="109"/>
      <c r="G167" s="110"/>
    </row>
    <row r="168" spans="1:7" customFormat="1" ht="15.75" x14ac:dyDescent="0.25">
      <c r="B168" s="183" t="s">
        <v>106</v>
      </c>
      <c r="C168" s="184">
        <v>13.24</v>
      </c>
      <c r="E168" s="2"/>
    </row>
    <row r="169" spans="1:7" customFormat="1" ht="15.75" x14ac:dyDescent="0.25">
      <c r="B169" s="183" t="s">
        <v>107</v>
      </c>
      <c r="C169" s="184">
        <v>13.14</v>
      </c>
      <c r="E169" s="2"/>
      <c r="F169" s="65"/>
    </row>
    <row r="170" spans="1:7" customFormat="1" ht="15.75" x14ac:dyDescent="0.25">
      <c r="B170" s="183" t="s">
        <v>208</v>
      </c>
      <c r="C170" s="184">
        <v>12.76</v>
      </c>
      <c r="E170" s="2"/>
    </row>
    <row r="171" spans="1:7" customFormat="1" ht="15.75" x14ac:dyDescent="0.25">
      <c r="B171" s="183" t="s">
        <v>244</v>
      </c>
      <c r="C171" s="184">
        <v>12.57</v>
      </c>
      <c r="E171" s="2"/>
    </row>
    <row r="172" spans="1:7" customFormat="1" ht="15.75" x14ac:dyDescent="0.25">
      <c r="B172" s="185" t="s">
        <v>245</v>
      </c>
      <c r="C172" s="186">
        <v>12.82</v>
      </c>
      <c r="E172" s="2"/>
    </row>
    <row r="173" spans="1:7" customFormat="1" ht="15.75" x14ac:dyDescent="0.25">
      <c r="B173" s="187" t="s">
        <v>12</v>
      </c>
      <c r="C173" s="188">
        <f>SUM(C162:C172)</f>
        <v>161.43999999999997</v>
      </c>
      <c r="E173" s="2"/>
    </row>
    <row r="177" spans="1:7" ht="15.75" x14ac:dyDescent="0.25">
      <c r="B177" s="1">
        <v>1920</v>
      </c>
    </row>
    <row r="178" spans="1:7" ht="15.75" x14ac:dyDescent="0.25">
      <c r="A178" s="13">
        <v>27</v>
      </c>
      <c r="B178" s="44" t="s">
        <v>108</v>
      </c>
      <c r="C178" s="45" t="s">
        <v>2</v>
      </c>
      <c r="F178" s="46" t="s">
        <v>108</v>
      </c>
      <c r="G178" s="47">
        <v>50</v>
      </c>
    </row>
    <row r="179" spans="1:7" x14ac:dyDescent="0.2">
      <c r="B179" s="6" t="s">
        <v>109</v>
      </c>
      <c r="C179" s="48">
        <v>29.99</v>
      </c>
      <c r="F179" s="49"/>
      <c r="G179" s="50"/>
    </row>
    <row r="180" spans="1:7" x14ac:dyDescent="0.2">
      <c r="B180" s="6" t="s">
        <v>110</v>
      </c>
      <c r="C180" s="48">
        <v>2.75</v>
      </c>
      <c r="F180" s="49"/>
      <c r="G180" s="50"/>
    </row>
    <row r="181" spans="1:7" x14ac:dyDescent="0.2">
      <c r="B181" s="6" t="s">
        <v>111</v>
      </c>
      <c r="C181" s="48">
        <v>18.96</v>
      </c>
      <c r="F181" s="49"/>
      <c r="G181" s="50"/>
    </row>
    <row r="182" spans="1:7" x14ac:dyDescent="0.2">
      <c r="B182" s="6" t="s">
        <v>112</v>
      </c>
      <c r="C182" s="48">
        <v>29.59</v>
      </c>
      <c r="F182" s="49"/>
      <c r="G182" s="50"/>
    </row>
    <row r="183" spans="1:7" ht="15.75" x14ac:dyDescent="0.25">
      <c r="B183" s="51" t="s">
        <v>73</v>
      </c>
      <c r="C183" s="52">
        <f>SUM(C179:C182)</f>
        <v>81.289999999999992</v>
      </c>
      <c r="F183" s="53"/>
      <c r="G183" s="37"/>
    </row>
    <row r="185" spans="1:7" ht="15.75" x14ac:dyDescent="0.25">
      <c r="B185" s="1">
        <v>1920</v>
      </c>
      <c r="C185" s="1"/>
      <c r="D185" s="1"/>
    </row>
    <row r="186" spans="1:7" ht="15.75" x14ac:dyDescent="0.25">
      <c r="A186" s="13">
        <v>28</v>
      </c>
      <c r="B186" s="44" t="s">
        <v>169</v>
      </c>
      <c r="C186" s="45" t="s">
        <v>2</v>
      </c>
      <c r="D186" s="1"/>
      <c r="F186" s="46" t="s">
        <v>169</v>
      </c>
      <c r="G186" s="47">
        <v>0</v>
      </c>
    </row>
    <row r="187" spans="1:7" ht="15.75" x14ac:dyDescent="0.25">
      <c r="B187" s="42"/>
      <c r="C187" s="89"/>
      <c r="D187" s="1"/>
      <c r="F187" s="49"/>
      <c r="G187" s="50"/>
    </row>
    <row r="188" spans="1:7" ht="15.75" x14ac:dyDescent="0.25">
      <c r="B188" s="51" t="s">
        <v>73</v>
      </c>
      <c r="C188" s="48">
        <f>SUM(C187:C187)</f>
        <v>0</v>
      </c>
      <c r="D188" s="1"/>
      <c r="F188" s="97"/>
      <c r="G188" s="37"/>
    </row>
    <row r="190" spans="1:7" ht="15.75" x14ac:dyDescent="0.25">
      <c r="B190" s="1">
        <v>1920</v>
      </c>
      <c r="C190" s="1"/>
      <c r="D190" s="1"/>
    </row>
    <row r="191" spans="1:7" ht="15.75" x14ac:dyDescent="0.25">
      <c r="A191" s="13">
        <v>29</v>
      </c>
      <c r="B191" s="5" t="s">
        <v>113</v>
      </c>
      <c r="C191" s="45" t="s">
        <v>2</v>
      </c>
      <c r="D191" s="1"/>
      <c r="F191" s="91"/>
      <c r="G191" s="92"/>
    </row>
    <row r="192" spans="1:7" ht="15.75" x14ac:dyDescent="0.25">
      <c r="B192" s="90" t="s">
        <v>114</v>
      </c>
      <c r="C192" s="96">
        <v>95.59</v>
      </c>
      <c r="D192" s="1"/>
      <c r="F192" s="93" t="s">
        <v>115</v>
      </c>
      <c r="G192" s="94"/>
    </row>
    <row r="193" spans="1:7" ht="15.75" x14ac:dyDescent="0.25">
      <c r="B193" s="25" t="s">
        <v>23</v>
      </c>
      <c r="C193" s="96">
        <f>SUM(C192:C192)</f>
        <v>95.59</v>
      </c>
      <c r="D193" s="1"/>
      <c r="F193" s="93" t="s">
        <v>209</v>
      </c>
      <c r="G193" s="34">
        <v>100</v>
      </c>
    </row>
    <row r="194" spans="1:7" x14ac:dyDescent="0.2">
      <c r="F194" s="98"/>
      <c r="G194" s="95"/>
    </row>
    <row r="196" spans="1:7" ht="15.75" x14ac:dyDescent="0.25">
      <c r="A196"/>
      <c r="B196" s="62">
        <v>1920</v>
      </c>
      <c r="C196" s="62"/>
      <c r="D196" s="62"/>
      <c r="F196"/>
      <c r="G196"/>
    </row>
    <row r="197" spans="1:7" ht="15.75" x14ac:dyDescent="0.25">
      <c r="A197" s="64">
        <v>30</v>
      </c>
      <c r="B197" s="5" t="s">
        <v>116</v>
      </c>
      <c r="C197" s="45" t="s">
        <v>2</v>
      </c>
      <c r="D197" s="62"/>
      <c r="F197" s="99"/>
      <c r="G197" s="72"/>
    </row>
    <row r="198" spans="1:7" ht="15.75" x14ac:dyDescent="0.25">
      <c r="A198"/>
      <c r="B198" s="90" t="s">
        <v>117</v>
      </c>
      <c r="C198" s="96"/>
      <c r="D198" s="62"/>
      <c r="F198" s="93" t="s">
        <v>210</v>
      </c>
      <c r="G198" s="34">
        <v>26</v>
      </c>
    </row>
    <row r="199" spans="1:7" ht="15.75" x14ac:dyDescent="0.25">
      <c r="A199"/>
      <c r="B199" s="25" t="s">
        <v>23</v>
      </c>
      <c r="C199" s="96">
        <f>SUM(C198)</f>
        <v>0</v>
      </c>
      <c r="D199" s="62"/>
      <c r="F199" s="100"/>
      <c r="G199" s="88"/>
    </row>
    <row r="202" spans="1:7" ht="15.75" x14ac:dyDescent="0.25">
      <c r="B202" s="1">
        <v>1920</v>
      </c>
    </row>
    <row r="203" spans="1:7" ht="15.75" x14ac:dyDescent="0.25">
      <c r="A203" s="13" t="s">
        <v>249</v>
      </c>
      <c r="B203" s="44" t="s">
        <v>211</v>
      </c>
      <c r="C203" s="45" t="s">
        <v>2</v>
      </c>
      <c r="F203" s="46" t="s">
        <v>212</v>
      </c>
      <c r="G203" s="47"/>
    </row>
    <row r="204" spans="1:7" ht="15.75" x14ac:dyDescent="0.25">
      <c r="B204" s="6" t="s">
        <v>118</v>
      </c>
      <c r="C204" s="48">
        <v>60</v>
      </c>
      <c r="F204" s="49" t="s">
        <v>213</v>
      </c>
      <c r="G204" s="34">
        <v>60</v>
      </c>
    </row>
    <row r="205" spans="1:7" ht="15.75" x14ac:dyDescent="0.25">
      <c r="B205" s="103" t="s">
        <v>73</v>
      </c>
      <c r="C205" s="48">
        <f>SUM(C204:C204)</f>
        <v>60</v>
      </c>
      <c r="F205" s="53"/>
      <c r="G205" s="37"/>
    </row>
    <row r="208" spans="1:7" ht="15.75" x14ac:dyDescent="0.25">
      <c r="B208" s="1">
        <v>1920</v>
      </c>
    </row>
    <row r="209" spans="1:7" ht="15.75" x14ac:dyDescent="0.25">
      <c r="A209" s="13">
        <v>33</v>
      </c>
      <c r="B209" s="111" t="s">
        <v>119</v>
      </c>
      <c r="C209" s="15" t="s">
        <v>2</v>
      </c>
      <c r="F209" s="115"/>
      <c r="G209" s="116"/>
    </row>
    <row r="210" spans="1:7" ht="15.75" x14ac:dyDescent="0.25">
      <c r="A210" s="4"/>
      <c r="B210" s="112" t="s">
        <v>120</v>
      </c>
      <c r="C210" s="15"/>
      <c r="F210" s="117" t="s">
        <v>119</v>
      </c>
      <c r="G210" s="118"/>
    </row>
    <row r="211" spans="1:7" ht="15.75" x14ac:dyDescent="0.25">
      <c r="B211" s="112" t="s">
        <v>124</v>
      </c>
      <c r="C211" s="15"/>
      <c r="F211" s="21" t="s">
        <v>121</v>
      </c>
      <c r="G211" s="118"/>
    </row>
    <row r="212" spans="1:7" x14ac:dyDescent="0.2">
      <c r="B212" s="113" t="s">
        <v>122</v>
      </c>
      <c r="C212" s="89"/>
      <c r="F212" s="21" t="s">
        <v>123</v>
      </c>
      <c r="G212" s="118"/>
    </row>
    <row r="213" spans="1:7" ht="15.75" x14ac:dyDescent="0.25">
      <c r="B213" s="114" t="s">
        <v>23</v>
      </c>
      <c r="C213" s="89"/>
      <c r="F213" s="119"/>
      <c r="G213" s="37">
        <v>75</v>
      </c>
    </row>
    <row r="216" spans="1:7" ht="15.75" x14ac:dyDescent="0.25">
      <c r="B216" s="1">
        <v>1920</v>
      </c>
    </row>
    <row r="217" spans="1:7" ht="15.75" x14ac:dyDescent="0.25">
      <c r="A217" s="4">
        <v>36</v>
      </c>
      <c r="B217" s="44" t="s">
        <v>125</v>
      </c>
      <c r="C217" s="45" t="s">
        <v>2</v>
      </c>
      <c r="F217" s="46" t="s">
        <v>125</v>
      </c>
      <c r="G217" s="47">
        <v>35</v>
      </c>
    </row>
    <row r="218" spans="1:7" x14ac:dyDescent="0.2">
      <c r="B218" s="120" t="s">
        <v>126</v>
      </c>
      <c r="C218" s="48">
        <v>35.33</v>
      </c>
      <c r="F218" s="49"/>
      <c r="G218" s="50"/>
    </row>
    <row r="219" spans="1:7" ht="15.75" x14ac:dyDescent="0.25">
      <c r="B219" s="51" t="s">
        <v>73</v>
      </c>
      <c r="C219" s="121">
        <f>SUM(C218:C218)</f>
        <v>35.33</v>
      </c>
      <c r="F219" s="53"/>
      <c r="G219" s="37"/>
    </row>
    <row r="222" spans="1:7" ht="15.75" x14ac:dyDescent="0.25">
      <c r="B222" s="1">
        <v>1920</v>
      </c>
      <c r="D222"/>
      <c r="F222"/>
      <c r="G222"/>
    </row>
    <row r="223" spans="1:7" ht="15.75" x14ac:dyDescent="0.25">
      <c r="A223" s="13">
        <v>37</v>
      </c>
      <c r="B223" s="122" t="s">
        <v>127</v>
      </c>
      <c r="C223" s="129" t="s">
        <v>2</v>
      </c>
      <c r="D223"/>
      <c r="F223" s="125" t="s">
        <v>214</v>
      </c>
      <c r="G223" s="47">
        <v>800</v>
      </c>
    </row>
    <row r="224" spans="1:7" ht="15.75" x14ac:dyDescent="0.25">
      <c r="B224" s="123" t="s">
        <v>128</v>
      </c>
      <c r="C224" s="130">
        <v>75</v>
      </c>
      <c r="D224"/>
      <c r="F224" s="21" t="s">
        <v>215</v>
      </c>
      <c r="G224" s="34"/>
    </row>
    <row r="225" spans="1:7" ht="15.75" x14ac:dyDescent="0.25">
      <c r="B225" s="123" t="s">
        <v>129</v>
      </c>
      <c r="C225" s="130" t="s">
        <v>216</v>
      </c>
      <c r="D225"/>
      <c r="F225" s="126" t="s">
        <v>217</v>
      </c>
      <c r="G225" s="34"/>
    </row>
    <row r="226" spans="1:7" ht="15.75" x14ac:dyDescent="0.25">
      <c r="B226" s="123" t="s">
        <v>130</v>
      </c>
      <c r="C226" s="130" t="s">
        <v>216</v>
      </c>
      <c r="D226"/>
      <c r="F226" s="126" t="s">
        <v>218</v>
      </c>
      <c r="G226" s="34"/>
    </row>
    <row r="227" spans="1:7" ht="15.75" x14ac:dyDescent="0.25">
      <c r="B227" s="123" t="s">
        <v>131</v>
      </c>
      <c r="C227" s="130" t="s">
        <v>216</v>
      </c>
      <c r="D227"/>
      <c r="F227" s="21" t="s">
        <v>219</v>
      </c>
      <c r="G227" s="34"/>
    </row>
    <row r="228" spans="1:7" ht="15.75" x14ac:dyDescent="0.25">
      <c r="B228" s="123" t="s">
        <v>132</v>
      </c>
      <c r="C228" s="130" t="s">
        <v>216</v>
      </c>
      <c r="D228"/>
      <c r="F228" s="21" t="s">
        <v>220</v>
      </c>
      <c r="G228" s="34"/>
    </row>
    <row r="229" spans="1:7" ht="15.75" x14ac:dyDescent="0.25">
      <c r="B229" s="123" t="s">
        <v>133</v>
      </c>
      <c r="C229" s="130" t="s">
        <v>216</v>
      </c>
      <c r="D229"/>
      <c r="F229" s="21" t="s">
        <v>221</v>
      </c>
      <c r="G229" s="118"/>
    </row>
    <row r="230" spans="1:7" ht="15.75" x14ac:dyDescent="0.25">
      <c r="B230" s="114" t="s">
        <v>23</v>
      </c>
      <c r="C230" s="131">
        <f>SUM(C224:C229)</f>
        <v>75</v>
      </c>
      <c r="D230"/>
      <c r="F230" s="22" t="s">
        <v>222</v>
      </c>
      <c r="G230" s="127"/>
    </row>
    <row r="233" spans="1:7" ht="15.75" x14ac:dyDescent="0.25">
      <c r="B233" s="1">
        <v>1920</v>
      </c>
    </row>
    <row r="234" spans="1:7" ht="15.75" x14ac:dyDescent="0.25">
      <c r="A234" s="54">
        <v>38</v>
      </c>
      <c r="B234" s="122" t="s">
        <v>134</v>
      </c>
      <c r="C234" s="45" t="s">
        <v>2</v>
      </c>
      <c r="F234" s="46" t="s">
        <v>134</v>
      </c>
      <c r="G234" s="76"/>
    </row>
    <row r="235" spans="1:7" x14ac:dyDescent="0.2">
      <c r="B235" s="55"/>
      <c r="C235" s="134"/>
      <c r="F235" s="49" t="s">
        <v>135</v>
      </c>
      <c r="G235" s="50"/>
    </row>
    <row r="236" spans="1:7" ht="15.75" x14ac:dyDescent="0.25">
      <c r="B236" s="55"/>
      <c r="C236" s="134"/>
      <c r="F236" s="49" t="s">
        <v>136</v>
      </c>
      <c r="G236" s="34">
        <v>150</v>
      </c>
    </row>
    <row r="237" spans="1:7" x14ac:dyDescent="0.2">
      <c r="B237" s="55"/>
      <c r="C237" s="134"/>
      <c r="F237" s="49" t="s">
        <v>137</v>
      </c>
      <c r="G237" s="50"/>
    </row>
    <row r="238" spans="1:7" x14ac:dyDescent="0.2">
      <c r="B238" s="55"/>
      <c r="C238" s="134"/>
      <c r="F238" s="49" t="s">
        <v>138</v>
      </c>
      <c r="G238" s="50"/>
    </row>
    <row r="239" spans="1:7" x14ac:dyDescent="0.2">
      <c r="B239" s="55"/>
      <c r="C239" s="134"/>
      <c r="F239" s="49"/>
      <c r="G239" s="50"/>
    </row>
    <row r="240" spans="1:7" ht="15.75" x14ac:dyDescent="0.25">
      <c r="B240" s="55"/>
      <c r="C240" s="134"/>
      <c r="F240" s="49"/>
      <c r="G240" s="34"/>
    </row>
    <row r="241" spans="1:7" ht="15.75" x14ac:dyDescent="0.25">
      <c r="B241" s="51" t="s">
        <v>23</v>
      </c>
      <c r="C241" s="52">
        <f t="shared" ref="C241" si="0">SUM(C235:C240)</f>
        <v>0</v>
      </c>
      <c r="F241" s="53"/>
      <c r="G241" s="37"/>
    </row>
    <row r="243" spans="1:7" ht="15.75" x14ac:dyDescent="0.25">
      <c r="A243" s="56"/>
      <c r="B243" s="57">
        <v>1920</v>
      </c>
    </row>
    <row r="244" spans="1:7" ht="15.75" x14ac:dyDescent="0.25">
      <c r="A244" s="58">
        <v>39</v>
      </c>
      <c r="B244" s="59" t="s">
        <v>165</v>
      </c>
    </row>
    <row r="245" spans="1:7" ht="15.75" x14ac:dyDescent="0.25">
      <c r="A245" s="60"/>
      <c r="B245" s="60"/>
    </row>
    <row r="246" spans="1:7" ht="15.75" x14ac:dyDescent="0.25">
      <c r="A246" s="60"/>
      <c r="B246" s="60"/>
    </row>
    <row r="247" spans="1:7" ht="15.75" x14ac:dyDescent="0.25">
      <c r="A247" s="60"/>
      <c r="B247" s="57">
        <v>1920</v>
      </c>
    </row>
    <row r="248" spans="1:7" ht="15.75" x14ac:dyDescent="0.25">
      <c r="A248" s="60">
        <v>40</v>
      </c>
      <c r="B248" s="60" t="s">
        <v>170</v>
      </c>
    </row>
    <row r="249" spans="1:7" ht="15.75" x14ac:dyDescent="0.25">
      <c r="A249" s="60"/>
      <c r="B249" s="60"/>
    </row>
    <row r="250" spans="1:7" ht="15.75" x14ac:dyDescent="0.25">
      <c r="B250" s="1">
        <v>1920</v>
      </c>
      <c r="C250" s="1"/>
      <c r="D250" s="1"/>
    </row>
    <row r="251" spans="1:7" ht="15.75" x14ac:dyDescent="0.25">
      <c r="A251" s="13">
        <v>41</v>
      </c>
      <c r="B251" s="133" t="s">
        <v>139</v>
      </c>
      <c r="C251" s="45" t="s">
        <v>2</v>
      </c>
      <c r="D251" s="1"/>
    </row>
    <row r="252" spans="1:7" ht="15.75" x14ac:dyDescent="0.25">
      <c r="B252" s="89" t="s">
        <v>140</v>
      </c>
      <c r="C252" s="48">
        <v>-11.95</v>
      </c>
      <c r="D252" s="1"/>
    </row>
    <row r="253" spans="1:7" ht="15.75" x14ac:dyDescent="0.25">
      <c r="B253" s="89" t="s">
        <v>141</v>
      </c>
      <c r="C253" s="48">
        <v>-36</v>
      </c>
      <c r="D253" s="1"/>
    </row>
    <row r="254" spans="1:7" ht="15.75" x14ac:dyDescent="0.25">
      <c r="B254" s="103" t="s">
        <v>23</v>
      </c>
      <c r="C254" s="48">
        <f>SUM(C252:C253)</f>
        <v>-47.95</v>
      </c>
      <c r="D254" s="1"/>
    </row>
    <row r="255" spans="1:7" ht="15.75" x14ac:dyDescent="0.25">
      <c r="B255" s="1"/>
      <c r="C255" s="1"/>
      <c r="D255" s="1"/>
      <c r="F255" s="135" t="s">
        <v>139</v>
      </c>
      <c r="G255" s="42"/>
    </row>
    <row r="256" spans="1:7" ht="30" x14ac:dyDescent="0.25">
      <c r="B256" s="1"/>
      <c r="C256" s="1"/>
      <c r="D256" s="1"/>
      <c r="F256" s="68" t="s">
        <v>223</v>
      </c>
      <c r="G256" s="42"/>
    </row>
    <row r="257" spans="1:7" ht="30.75" x14ac:dyDescent="0.25">
      <c r="B257" s="1"/>
      <c r="C257" s="1"/>
      <c r="D257" s="1"/>
      <c r="F257" s="136" t="s">
        <v>224</v>
      </c>
      <c r="G257" s="34">
        <v>260</v>
      </c>
    </row>
    <row r="258" spans="1:7" ht="15.75" x14ac:dyDescent="0.25">
      <c r="B258" s="1"/>
      <c r="C258" s="1"/>
      <c r="D258" s="1"/>
    </row>
    <row r="259" spans="1:7" ht="15.75" x14ac:dyDescent="0.25">
      <c r="B259" s="1"/>
      <c r="C259" s="1"/>
      <c r="D259" s="1"/>
    </row>
    <row r="261" spans="1:7" ht="15.75" x14ac:dyDescent="0.25">
      <c r="B261" s="1">
        <v>1920</v>
      </c>
    </row>
    <row r="262" spans="1:7" ht="15.75" x14ac:dyDescent="0.25">
      <c r="A262" s="4">
        <v>42</v>
      </c>
      <c r="B262" s="4" t="s">
        <v>171</v>
      </c>
    </row>
    <row r="263" spans="1:7" ht="15.75" x14ac:dyDescent="0.25">
      <c r="A263" s="142"/>
      <c r="B263" s="4"/>
    </row>
    <row r="264" spans="1:7" s="56" customFormat="1" ht="15.75" x14ac:dyDescent="0.25">
      <c r="B264" s="57">
        <v>1920</v>
      </c>
      <c r="E264" s="2"/>
    </row>
    <row r="265" spans="1:7" ht="31.5" x14ac:dyDescent="0.25">
      <c r="A265" s="143">
        <v>43</v>
      </c>
      <c r="B265" s="137" t="s">
        <v>225</v>
      </c>
      <c r="C265" s="138" t="s">
        <v>32</v>
      </c>
      <c r="D265" s="138" t="s">
        <v>41</v>
      </c>
      <c r="F265" s="46" t="s">
        <v>226</v>
      </c>
      <c r="G265" s="76"/>
    </row>
    <row r="266" spans="1:7" ht="15.75" x14ac:dyDescent="0.25">
      <c r="A266" s="56"/>
      <c r="B266" s="82" t="s">
        <v>227</v>
      </c>
      <c r="C266" s="89"/>
      <c r="D266" s="89">
        <v>46.3</v>
      </c>
      <c r="F266" s="49" t="s">
        <v>228</v>
      </c>
      <c r="G266" s="34">
        <v>40</v>
      </c>
    </row>
    <row r="267" spans="1:7" ht="15.75" x14ac:dyDescent="0.25">
      <c r="A267" s="56"/>
      <c r="B267" s="82" t="s">
        <v>142</v>
      </c>
      <c r="C267" s="89">
        <v>8</v>
      </c>
      <c r="D267" s="89"/>
      <c r="F267" s="93" t="s">
        <v>229</v>
      </c>
      <c r="G267" s="34"/>
    </row>
    <row r="268" spans="1:7" ht="15.75" x14ac:dyDescent="0.25">
      <c r="A268" s="56"/>
      <c r="B268" s="82" t="s">
        <v>143</v>
      </c>
      <c r="C268" s="139">
        <v>8</v>
      </c>
      <c r="D268" s="89"/>
      <c r="F268" s="49"/>
      <c r="G268" s="34"/>
    </row>
    <row r="269" spans="1:7" ht="15.75" x14ac:dyDescent="0.25">
      <c r="A269" s="56"/>
      <c r="B269" s="82" t="s">
        <v>144</v>
      </c>
      <c r="C269" s="139">
        <v>8</v>
      </c>
      <c r="D269" s="89"/>
      <c r="F269" s="49"/>
      <c r="G269" s="34"/>
    </row>
    <row r="270" spans="1:7" x14ac:dyDescent="0.2">
      <c r="A270" s="56"/>
      <c r="B270" s="82" t="s">
        <v>145</v>
      </c>
      <c r="C270" s="89">
        <v>8</v>
      </c>
      <c r="D270" s="89"/>
      <c r="F270" s="53"/>
      <c r="G270" s="140"/>
    </row>
    <row r="271" spans="1:7" x14ac:dyDescent="0.2">
      <c r="A271" s="56"/>
      <c r="B271" s="82" t="s">
        <v>146</v>
      </c>
      <c r="C271" s="89">
        <v>8</v>
      </c>
      <c r="D271" s="89"/>
    </row>
    <row r="272" spans="1:7" x14ac:dyDescent="0.2">
      <c r="A272" s="56"/>
      <c r="B272" s="132" t="s">
        <v>166</v>
      </c>
      <c r="C272" s="132">
        <v>6.3</v>
      </c>
      <c r="D272" s="89"/>
    </row>
    <row r="273" spans="1:7" ht="15.75" x14ac:dyDescent="0.25">
      <c r="A273" s="56"/>
      <c r="B273" s="141" t="s">
        <v>23</v>
      </c>
      <c r="C273" s="89">
        <f>SUM(C266:C272)</f>
        <v>46.3</v>
      </c>
      <c r="D273" s="89">
        <f>SUM(D266:D271)</f>
        <v>46.3</v>
      </c>
    </row>
    <row r="274" spans="1:7" x14ac:dyDescent="0.2">
      <c r="A274" s="56"/>
    </row>
    <row r="275" spans="1:7" ht="15.75" x14ac:dyDescent="0.25">
      <c r="B275" s="1">
        <v>1920</v>
      </c>
      <c r="C275" s="1"/>
      <c r="D275" s="1"/>
    </row>
    <row r="276" spans="1:7" ht="15.75" x14ac:dyDescent="0.25">
      <c r="A276" s="61">
        <v>44</v>
      </c>
      <c r="B276" s="75" t="s">
        <v>147</v>
      </c>
      <c r="C276" s="144" t="s">
        <v>2</v>
      </c>
      <c r="D276" s="1"/>
      <c r="F276" s="18" t="s">
        <v>230</v>
      </c>
      <c r="G276" s="19"/>
    </row>
    <row r="277" spans="1:7" ht="31.5" x14ac:dyDescent="0.25">
      <c r="A277" s="61"/>
      <c r="B277" s="145" t="s">
        <v>234</v>
      </c>
      <c r="C277" s="7">
        <v>19.75</v>
      </c>
      <c r="D277" s="1"/>
      <c r="F277" s="126"/>
      <c r="G277" s="146"/>
    </row>
    <row r="278" spans="1:7" ht="31.5" x14ac:dyDescent="0.25">
      <c r="B278" s="145" t="s">
        <v>235</v>
      </c>
      <c r="C278" s="10">
        <v>125</v>
      </c>
      <c r="D278" s="1"/>
      <c r="F278" s="126"/>
      <c r="G278" s="146"/>
    </row>
    <row r="279" spans="1:7" ht="46.5" x14ac:dyDescent="0.25">
      <c r="B279" s="145" t="s">
        <v>236</v>
      </c>
      <c r="C279" s="10">
        <v>331.2</v>
      </c>
      <c r="D279" s="1"/>
      <c r="F279" s="126" t="s">
        <v>231</v>
      </c>
      <c r="G279" s="146"/>
    </row>
    <row r="280" spans="1:7" ht="15.75" x14ac:dyDescent="0.25">
      <c r="B280" s="41" t="s">
        <v>23</v>
      </c>
      <c r="C280" s="23">
        <f>SUM(C277:C279)</f>
        <v>475.95</v>
      </c>
      <c r="D280" s="1"/>
      <c r="F280" s="36"/>
      <c r="G280" s="37">
        <v>500</v>
      </c>
    </row>
    <row r="281" spans="1:7" ht="15.75" x14ac:dyDescent="0.25">
      <c r="D281" s="1"/>
    </row>
    <row r="282" spans="1:7" ht="31.5" x14ac:dyDescent="0.25">
      <c r="A282" s="13" t="s">
        <v>148</v>
      </c>
      <c r="B282" s="145" t="s">
        <v>173</v>
      </c>
      <c r="C282" s="144" t="s">
        <v>2</v>
      </c>
    </row>
    <row r="283" spans="1:7" x14ac:dyDescent="0.2">
      <c r="B283" s="147" t="s">
        <v>149</v>
      </c>
      <c r="C283" s="10">
        <v>79.2</v>
      </c>
    </row>
    <row r="284" spans="1:7" x14ac:dyDescent="0.2">
      <c r="B284" s="147" t="s">
        <v>150</v>
      </c>
      <c r="C284" s="10">
        <v>64.8</v>
      </c>
      <c r="D284" s="12"/>
    </row>
    <row r="285" spans="1:7" x14ac:dyDescent="0.2">
      <c r="B285" s="147" t="s">
        <v>151</v>
      </c>
      <c r="C285" s="10">
        <v>57.6</v>
      </c>
    </row>
    <row r="286" spans="1:7" x14ac:dyDescent="0.2">
      <c r="B286" s="147" t="s">
        <v>232</v>
      </c>
      <c r="C286" s="10">
        <v>72</v>
      </c>
      <c r="D286" s="12"/>
    </row>
    <row r="287" spans="1:7" x14ac:dyDescent="0.2">
      <c r="B287" s="147" t="s">
        <v>233</v>
      </c>
      <c r="C287" s="10">
        <v>57.6</v>
      </c>
      <c r="D287" s="12"/>
    </row>
    <row r="288" spans="1:7" ht="15.75" x14ac:dyDescent="0.25">
      <c r="B288" s="41" t="s">
        <v>152</v>
      </c>
      <c r="C288" s="23">
        <f>SUM(C283:C287)</f>
        <v>331.20000000000005</v>
      </c>
      <c r="D288" s="12"/>
    </row>
    <row r="293" spans="1:7" ht="15.75" x14ac:dyDescent="0.25">
      <c r="B293" s="1">
        <v>1920</v>
      </c>
    </row>
    <row r="294" spans="1:7" ht="15.75" x14ac:dyDescent="0.25">
      <c r="A294" s="4">
        <v>45</v>
      </c>
      <c r="B294" s="149" t="s">
        <v>237</v>
      </c>
      <c r="C294" s="45" t="s">
        <v>2</v>
      </c>
      <c r="D294" s="150" t="s">
        <v>153</v>
      </c>
      <c r="F294" s="18" t="s">
        <v>154</v>
      </c>
      <c r="G294" s="19"/>
    </row>
    <row r="295" spans="1:7" x14ac:dyDescent="0.2">
      <c r="B295" s="125" t="s">
        <v>155</v>
      </c>
      <c r="C295" s="151"/>
      <c r="D295" s="151">
        <v>8.6999999999999993</v>
      </c>
      <c r="F295" s="126" t="s">
        <v>238</v>
      </c>
      <c r="G295" s="146"/>
    </row>
    <row r="296" spans="1:7" ht="15.75" x14ac:dyDescent="0.25">
      <c r="B296" s="126" t="s">
        <v>239</v>
      </c>
      <c r="C296" s="43">
        <v>71.89</v>
      </c>
      <c r="D296" s="151">
        <v>8.6999999999999993</v>
      </c>
      <c r="F296" s="126" t="s">
        <v>240</v>
      </c>
      <c r="G296" s="34"/>
    </row>
    <row r="297" spans="1:7" ht="15.75" x14ac:dyDescent="0.25">
      <c r="B297" s="126" t="s">
        <v>241</v>
      </c>
      <c r="C297" s="43">
        <v>57.33</v>
      </c>
      <c r="D297" s="151">
        <v>8.6999999999999993</v>
      </c>
      <c r="F297" s="126" t="s">
        <v>242</v>
      </c>
      <c r="G297" s="34">
        <v>200</v>
      </c>
    </row>
    <row r="298" spans="1:7" x14ac:dyDescent="0.2">
      <c r="B298" s="126" t="s">
        <v>156</v>
      </c>
      <c r="C298" s="43">
        <f>SUM(C296:C297)</f>
        <v>129.22</v>
      </c>
      <c r="D298" s="151">
        <v>8.6999999999999993</v>
      </c>
      <c r="F298" s="36" t="s">
        <v>243</v>
      </c>
      <c r="G298" s="95"/>
    </row>
    <row r="302" spans="1:7" ht="15.75" x14ac:dyDescent="0.25">
      <c r="A302" s="101"/>
      <c r="B302" s="102">
        <v>1920</v>
      </c>
      <c r="C302" s="101"/>
      <c r="D302" s="101"/>
      <c r="F302" s="101"/>
      <c r="G302" s="101"/>
    </row>
    <row r="303" spans="1:7" ht="15.75" x14ac:dyDescent="0.25">
      <c r="A303" s="148">
        <v>46</v>
      </c>
      <c r="B303" s="152" t="s">
        <v>157</v>
      </c>
      <c r="C303" s="128" t="s">
        <v>2</v>
      </c>
      <c r="D303" s="101"/>
      <c r="F303" s="153" t="s">
        <v>157</v>
      </c>
      <c r="G303" s="154"/>
    </row>
    <row r="304" spans="1:7" x14ac:dyDescent="0.2">
      <c r="A304" s="101"/>
      <c r="B304" s="124" t="s">
        <v>158</v>
      </c>
      <c r="C304" s="155" t="s">
        <v>159</v>
      </c>
      <c r="D304" s="101"/>
      <c r="F304" s="124" t="s">
        <v>160</v>
      </c>
      <c r="G304" s="156"/>
    </row>
    <row r="305" spans="1:7" x14ac:dyDescent="0.2">
      <c r="A305" s="101"/>
      <c r="B305" s="124" t="s">
        <v>161</v>
      </c>
      <c r="C305" s="155" t="s">
        <v>159</v>
      </c>
      <c r="D305" s="101"/>
      <c r="F305" s="124" t="s">
        <v>162</v>
      </c>
      <c r="G305" s="156"/>
    </row>
    <row r="306" spans="1:7" x14ac:dyDescent="0.2">
      <c r="A306" s="101"/>
      <c r="B306" s="124" t="s">
        <v>163</v>
      </c>
      <c r="C306" s="157" t="s">
        <v>247</v>
      </c>
      <c r="D306" s="101"/>
      <c r="F306" s="124"/>
      <c r="G306" s="156"/>
    </row>
    <row r="307" spans="1:7" ht="15.75" x14ac:dyDescent="0.25">
      <c r="A307" s="101"/>
      <c r="B307" s="158" t="s">
        <v>23</v>
      </c>
      <c r="C307" s="157">
        <f>SUM(C304:C306)</f>
        <v>0</v>
      </c>
      <c r="D307" s="101"/>
      <c r="F307" s="159"/>
      <c r="G307" s="160">
        <v>50</v>
      </c>
    </row>
  </sheetData>
  <pageMargins left="0.7" right="0.7" top="0.75" bottom="0.75" header="0.3" footer="0.3"/>
  <pageSetup paperSize="9" scale="55" orientation="landscape" horizontalDpi="360" verticalDpi="360" r:id="rId1"/>
  <rowBreaks count="8" manualBreakCount="8">
    <brk id="38" max="16383" man="1"/>
    <brk id="76" max="16383" man="1"/>
    <brk id="111" max="16383" man="1"/>
    <brk id="159" max="16383" man="1"/>
    <brk id="189" max="16383" man="1"/>
    <brk id="232" max="16383" man="1"/>
    <brk id="263" max="16383" man="1"/>
    <brk id="3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3F21-319D-4CDB-983D-37F0111364CD}">
  <sheetPr>
    <tabColor theme="5"/>
  </sheetPr>
  <dimension ref="A1:K257"/>
  <sheetViews>
    <sheetView tabSelected="1" view="pageBreakPreview" topLeftCell="A46" zoomScale="87" zoomScaleNormal="86" zoomScaleSheetLayoutView="87" workbookViewId="0">
      <selection activeCell="F61" sqref="F61"/>
    </sheetView>
  </sheetViews>
  <sheetFormatPr defaultColWidth="8.85546875" defaultRowHeight="15.75" x14ac:dyDescent="0.25"/>
  <cols>
    <col min="1" max="1" width="9.140625" style="4" bestFit="1" customWidth="1"/>
    <col min="2" max="2" width="81.28515625" style="2" customWidth="1"/>
    <col min="3" max="3" width="30.42578125" style="2" bestFit="1" customWidth="1"/>
    <col min="4" max="4" width="13.5703125" style="2" bestFit="1" customWidth="1"/>
    <col min="5" max="5" width="10.140625" style="2" customWidth="1"/>
    <col min="6" max="6" width="32.7109375" style="2" customWidth="1"/>
    <col min="7" max="16384" width="8.85546875" style="2"/>
  </cols>
  <sheetData>
    <row r="1" spans="1:5" ht="23.25" x14ac:dyDescent="0.35">
      <c r="A1" s="261" t="s">
        <v>328</v>
      </c>
    </row>
    <row r="2" spans="1:5" ht="20.25" x14ac:dyDescent="0.3">
      <c r="B2" s="253" t="s">
        <v>325</v>
      </c>
      <c r="C2" s="253"/>
      <c r="D2" s="253"/>
      <c r="E2" s="253"/>
    </row>
    <row r="4" spans="1:5" x14ac:dyDescent="0.25">
      <c r="B4" s="1" t="s">
        <v>311</v>
      </c>
    </row>
    <row r="5" spans="1:5" x14ac:dyDescent="0.25">
      <c r="A5" s="195">
        <v>18</v>
      </c>
      <c r="B5" s="190" t="s">
        <v>270</v>
      </c>
      <c r="C5" s="193">
        <v>7300.4</v>
      </c>
    </row>
    <row r="6" spans="1:5" x14ac:dyDescent="0.25">
      <c r="B6" s="216" t="s">
        <v>272</v>
      </c>
      <c r="C6" s="193">
        <v>90</v>
      </c>
    </row>
    <row r="7" spans="1:5" x14ac:dyDescent="0.25">
      <c r="B7" s="216" t="s">
        <v>271</v>
      </c>
      <c r="C7" s="217">
        <f>SUM(C5:C6)</f>
        <v>7390.4</v>
      </c>
    </row>
    <row r="11" spans="1:5" x14ac:dyDescent="0.25">
      <c r="A11" s="227"/>
      <c r="B11" s="1" t="s">
        <v>311</v>
      </c>
      <c r="C11"/>
      <c r="D11"/>
    </row>
    <row r="12" spans="1:5" x14ac:dyDescent="0.25">
      <c r="A12" s="195">
        <v>19</v>
      </c>
      <c r="B12" s="190" t="s">
        <v>250</v>
      </c>
      <c r="C12" s="191" t="s">
        <v>2</v>
      </c>
      <c r="D12"/>
    </row>
    <row r="13" spans="1:5" x14ac:dyDescent="0.25">
      <c r="A13" s="227"/>
      <c r="B13" s="192" t="s">
        <v>21</v>
      </c>
      <c r="C13" s="193">
        <v>0</v>
      </c>
      <c r="D13"/>
    </row>
    <row r="14" spans="1:5" x14ac:dyDescent="0.25">
      <c r="A14" s="227"/>
      <c r="B14" s="192" t="s">
        <v>251</v>
      </c>
      <c r="C14" s="193">
        <v>350</v>
      </c>
      <c r="D14"/>
    </row>
    <row r="15" spans="1:5" x14ac:dyDescent="0.25">
      <c r="A15" s="227"/>
      <c r="B15" s="194" t="s">
        <v>21</v>
      </c>
      <c r="C15" s="193">
        <f>SUM(C13:C14)</f>
        <v>350</v>
      </c>
      <c r="D15"/>
    </row>
    <row r="16" spans="1:5" x14ac:dyDescent="0.25">
      <c r="A16" s="227"/>
      <c r="B16" s="65"/>
      <c r="C16"/>
      <c r="D16"/>
    </row>
    <row r="18" spans="1:4" x14ac:dyDescent="0.25">
      <c r="B18" s="1" t="s">
        <v>311</v>
      </c>
      <c r="D18"/>
    </row>
    <row r="19" spans="1:4" x14ac:dyDescent="0.25">
      <c r="A19" s="13">
        <v>20</v>
      </c>
      <c r="B19" s="190" t="s">
        <v>252</v>
      </c>
      <c r="C19" s="191" t="s">
        <v>2</v>
      </c>
      <c r="D19"/>
    </row>
    <row r="20" spans="1:4" x14ac:dyDescent="0.25">
      <c r="B20" s="192" t="s">
        <v>25</v>
      </c>
      <c r="C20" s="193">
        <v>120</v>
      </c>
      <c r="D20"/>
    </row>
    <row r="21" spans="1:4" x14ac:dyDescent="0.25">
      <c r="B21" s="192" t="s">
        <v>26</v>
      </c>
      <c r="C21" s="193">
        <v>490</v>
      </c>
      <c r="D21"/>
    </row>
    <row r="22" spans="1:4" x14ac:dyDescent="0.25">
      <c r="B22" s="192" t="s">
        <v>23</v>
      </c>
      <c r="C22" s="193">
        <f>SUM(C20:C21)</f>
        <v>610</v>
      </c>
      <c r="D22"/>
    </row>
    <row r="23" spans="1:4" x14ac:dyDescent="0.25">
      <c r="A23" s="227"/>
      <c r="B23"/>
      <c r="C23"/>
      <c r="D23"/>
    </row>
    <row r="24" spans="1:4" x14ac:dyDescent="0.25">
      <c r="A24" s="227"/>
      <c r="B24" s="65"/>
      <c r="C24"/>
      <c r="D24"/>
    </row>
    <row r="26" spans="1:4" x14ac:dyDescent="0.25">
      <c r="B26" s="1" t="s">
        <v>311</v>
      </c>
      <c r="C26" s="1"/>
    </row>
    <row r="27" spans="1:4" x14ac:dyDescent="0.25">
      <c r="A27" s="13">
        <v>23</v>
      </c>
      <c r="B27" s="190" t="s">
        <v>29</v>
      </c>
      <c r="C27" s="196" t="s">
        <v>2</v>
      </c>
    </row>
    <row r="28" spans="1:4" x14ac:dyDescent="0.25">
      <c r="B28" s="192" t="s">
        <v>30</v>
      </c>
      <c r="C28" s="193">
        <v>522.96</v>
      </c>
    </row>
    <row r="29" spans="1:4" x14ac:dyDescent="0.25">
      <c r="B29" s="197" t="s">
        <v>23</v>
      </c>
      <c r="C29" s="193">
        <f>SUM(C28:C28)</f>
        <v>522.96</v>
      </c>
    </row>
    <row r="32" spans="1:4" x14ac:dyDescent="0.25">
      <c r="B32" s="1" t="s">
        <v>311</v>
      </c>
      <c r="C32" s="1"/>
      <c r="D32" s="1"/>
    </row>
    <row r="33" spans="1:4" x14ac:dyDescent="0.25">
      <c r="A33" s="13">
        <v>34</v>
      </c>
      <c r="B33" s="218" t="s">
        <v>331</v>
      </c>
    </row>
    <row r="36" spans="1:4" x14ac:dyDescent="0.25">
      <c r="B36" s="1" t="s">
        <v>311</v>
      </c>
      <c r="D36" s="1"/>
    </row>
    <row r="37" spans="1:4" x14ac:dyDescent="0.25">
      <c r="A37" s="4">
        <v>35</v>
      </c>
      <c r="B37" s="218" t="s">
        <v>289</v>
      </c>
      <c r="D37" s="1" t="s">
        <v>326</v>
      </c>
    </row>
    <row r="38" spans="1:4" x14ac:dyDescent="0.25">
      <c r="D38" s="1"/>
    </row>
    <row r="39" spans="1:4" x14ac:dyDescent="0.25">
      <c r="D39" s="1"/>
    </row>
    <row r="40" spans="1:4" x14ac:dyDescent="0.25">
      <c r="B40" s="1" t="s">
        <v>311</v>
      </c>
    </row>
    <row r="41" spans="1:4" x14ac:dyDescent="0.25">
      <c r="A41" s="13">
        <v>32</v>
      </c>
      <c r="B41" s="190" t="s">
        <v>46</v>
      </c>
      <c r="C41" s="196" t="s">
        <v>2</v>
      </c>
    </row>
    <row r="42" spans="1:4" x14ac:dyDescent="0.25">
      <c r="B42" s="192" t="s">
        <v>329</v>
      </c>
      <c r="C42" s="193">
        <v>0</v>
      </c>
    </row>
    <row r="43" spans="1:4" x14ac:dyDescent="0.25">
      <c r="B43" s="197" t="s">
        <v>48</v>
      </c>
      <c r="C43" s="193">
        <v>0</v>
      </c>
    </row>
    <row r="45" spans="1:4" x14ac:dyDescent="0.25">
      <c r="A45" s="227"/>
      <c r="B45" s="1" t="s">
        <v>311</v>
      </c>
      <c r="C45"/>
      <c r="D45"/>
    </row>
    <row r="46" spans="1:4" x14ac:dyDescent="0.25">
      <c r="A46" s="13">
        <v>16</v>
      </c>
      <c r="B46" s="199" t="s">
        <v>49</v>
      </c>
      <c r="C46" s="201" t="s">
        <v>2</v>
      </c>
      <c r="D46"/>
    </row>
    <row r="47" spans="1:4" x14ac:dyDescent="0.25">
      <c r="A47" s="227"/>
      <c r="B47" s="200"/>
      <c r="C47" s="248">
        <v>0</v>
      </c>
      <c r="D47"/>
    </row>
    <row r="50" spans="1:5" x14ac:dyDescent="0.25">
      <c r="A50" s="227"/>
      <c r="B50" s="1" t="s">
        <v>311</v>
      </c>
      <c r="C50" s="62"/>
      <c r="D50" s="1"/>
    </row>
    <row r="51" spans="1:5" x14ac:dyDescent="0.25">
      <c r="A51" s="13">
        <v>24</v>
      </c>
      <c r="B51" s="199" t="s">
        <v>50</v>
      </c>
      <c r="C51" s="201" t="s">
        <v>2</v>
      </c>
      <c r="D51" s="1"/>
    </row>
    <row r="52" spans="1:5" ht="14.45" customHeight="1" x14ac:dyDescent="0.25">
      <c r="A52" s="227"/>
      <c r="B52" s="200" t="s">
        <v>310</v>
      </c>
      <c r="C52" s="198">
        <v>295</v>
      </c>
      <c r="D52" s="1"/>
    </row>
    <row r="53" spans="1:5" ht="14.45" customHeight="1" x14ac:dyDescent="0.25">
      <c r="A53" s="227"/>
      <c r="B53" s="200" t="s">
        <v>253</v>
      </c>
      <c r="C53" s="198">
        <v>302.82</v>
      </c>
      <c r="D53" s="1"/>
    </row>
    <row r="54" spans="1:5" ht="14.45" customHeight="1" x14ac:dyDescent="0.25">
      <c r="A54" s="227"/>
      <c r="B54" s="200" t="s">
        <v>254</v>
      </c>
      <c r="C54" s="198">
        <v>302.82</v>
      </c>
      <c r="D54" s="1"/>
    </row>
    <row r="55" spans="1:5" ht="14.45" customHeight="1" x14ac:dyDescent="0.25">
      <c r="A55" s="227"/>
      <c r="B55" s="200" t="s">
        <v>255</v>
      </c>
      <c r="C55" s="198">
        <v>302.82</v>
      </c>
      <c r="D55" s="1"/>
    </row>
    <row r="56" spans="1:5" x14ac:dyDescent="0.25">
      <c r="A56" s="227"/>
      <c r="B56" s="200" t="s">
        <v>256</v>
      </c>
      <c r="C56" s="198">
        <v>302.82</v>
      </c>
      <c r="D56" s="1"/>
      <c r="E56" s="254"/>
    </row>
    <row r="57" spans="1:5" x14ac:dyDescent="0.25">
      <c r="A57" s="227"/>
      <c r="B57" s="200" t="s">
        <v>257</v>
      </c>
      <c r="C57" s="198">
        <v>302.82</v>
      </c>
      <c r="D57" s="1"/>
      <c r="E57" s="254"/>
    </row>
    <row r="58" spans="1:5" x14ac:dyDescent="0.25">
      <c r="A58" s="227"/>
      <c r="B58" s="200" t="s">
        <v>258</v>
      </c>
      <c r="C58" s="198">
        <v>302.82</v>
      </c>
      <c r="D58" s="1"/>
    </row>
    <row r="59" spans="1:5" x14ac:dyDescent="0.25">
      <c r="A59" s="227"/>
      <c r="B59" s="200" t="s">
        <v>259</v>
      </c>
      <c r="C59" s="198">
        <v>302.82</v>
      </c>
      <c r="D59" s="1"/>
    </row>
    <row r="60" spans="1:5" x14ac:dyDescent="0.25">
      <c r="A60" s="227"/>
      <c r="B60" s="200" t="s">
        <v>260</v>
      </c>
      <c r="C60" s="198">
        <v>302.82</v>
      </c>
      <c r="D60" s="1"/>
    </row>
    <row r="61" spans="1:5" x14ac:dyDescent="0.25">
      <c r="A61" s="227"/>
      <c r="B61" s="200" t="s">
        <v>261</v>
      </c>
      <c r="C61" s="198">
        <v>302.82</v>
      </c>
      <c r="D61" s="1"/>
    </row>
    <row r="62" spans="1:5" x14ac:dyDescent="0.25">
      <c r="A62" s="227"/>
      <c r="B62" s="200" t="s">
        <v>262</v>
      </c>
      <c r="C62" s="198">
        <v>302.82</v>
      </c>
      <c r="D62" s="1"/>
    </row>
    <row r="63" spans="1:5" x14ac:dyDescent="0.25">
      <c r="A63" s="227"/>
      <c r="B63" s="200" t="s">
        <v>263</v>
      </c>
      <c r="C63" s="198">
        <v>302.82</v>
      </c>
      <c r="D63" s="1"/>
    </row>
    <row r="64" spans="1:5" x14ac:dyDescent="0.25">
      <c r="A64" s="227"/>
      <c r="B64" s="199" t="s">
        <v>264</v>
      </c>
      <c r="C64" s="198">
        <f>SUM(C52:C63)</f>
        <v>3626.0200000000004</v>
      </c>
      <c r="D64" s="1"/>
    </row>
    <row r="65" spans="1:6" x14ac:dyDescent="0.25">
      <c r="A65" s="227"/>
      <c r="B65" s="65"/>
    </row>
    <row r="69" spans="1:6" x14ac:dyDescent="0.25">
      <c r="A69" s="227"/>
      <c r="B69" s="1" t="s">
        <v>311</v>
      </c>
      <c r="C69" s="62"/>
    </row>
    <row r="70" spans="1:6" x14ac:dyDescent="0.25">
      <c r="A70" s="195">
        <v>25</v>
      </c>
      <c r="B70" s="246" t="s">
        <v>338</v>
      </c>
      <c r="C70" s="221" t="s">
        <v>2</v>
      </c>
    </row>
    <row r="71" spans="1:6" x14ac:dyDescent="0.25">
      <c r="A71" s="252"/>
      <c r="B71" s="222" t="s">
        <v>312</v>
      </c>
      <c r="C71" s="193">
        <v>416.74</v>
      </c>
    </row>
    <row r="72" spans="1:6" x14ac:dyDescent="0.25">
      <c r="A72" s="252"/>
      <c r="B72" s="203" t="s">
        <v>313</v>
      </c>
      <c r="C72" s="198">
        <v>779.1</v>
      </c>
    </row>
    <row r="73" spans="1:6" x14ac:dyDescent="0.25">
      <c r="A73" s="252"/>
      <c r="B73" s="222" t="s">
        <v>314</v>
      </c>
      <c r="C73" s="247">
        <v>779.1</v>
      </c>
    </row>
    <row r="74" spans="1:6" x14ac:dyDescent="0.25">
      <c r="A74" s="252"/>
      <c r="B74" s="203" t="s">
        <v>315</v>
      </c>
      <c r="C74" s="198">
        <v>790.23</v>
      </c>
    </row>
    <row r="75" spans="1:6" x14ac:dyDescent="0.25">
      <c r="A75" s="252"/>
      <c r="B75" s="222" t="s">
        <v>316</v>
      </c>
      <c r="C75" s="247">
        <v>269</v>
      </c>
    </row>
    <row r="76" spans="1:6" x14ac:dyDescent="0.25">
      <c r="A76" s="252"/>
      <c r="B76" s="237" t="s">
        <v>23</v>
      </c>
      <c r="C76" s="238">
        <f>SUM(C71:C75)</f>
        <v>3034.17</v>
      </c>
    </row>
    <row r="77" spans="1:6" x14ac:dyDescent="0.25">
      <c r="A77" s="227"/>
      <c r="B77"/>
      <c r="C77"/>
    </row>
    <row r="78" spans="1:6" x14ac:dyDescent="0.25">
      <c r="A78" s="227"/>
      <c r="B78"/>
      <c r="C78"/>
    </row>
    <row r="79" spans="1:6" x14ac:dyDescent="0.25">
      <c r="A79"/>
      <c r="B79" s="1" t="s">
        <v>311</v>
      </c>
      <c r="C79"/>
      <c r="E79"/>
      <c r="F79"/>
    </row>
    <row r="80" spans="1:6" x14ac:dyDescent="0.25">
      <c r="A80" s="13" t="s">
        <v>249</v>
      </c>
      <c r="B80" s="223" t="s">
        <v>211</v>
      </c>
      <c r="C80" s="213" t="s">
        <v>2</v>
      </c>
      <c r="E80"/>
    </row>
    <row r="81" spans="1:5" x14ac:dyDescent="0.25">
      <c r="A81"/>
      <c r="B81" s="203" t="s">
        <v>118</v>
      </c>
      <c r="C81" s="242">
        <v>0</v>
      </c>
      <c r="E81"/>
    </row>
    <row r="82" spans="1:5" x14ac:dyDescent="0.25">
      <c r="A82"/>
      <c r="B82" s="208" t="s">
        <v>73</v>
      </c>
      <c r="C82" s="242">
        <f>SUM(C81:C81)</f>
        <v>0</v>
      </c>
      <c r="D82"/>
      <c r="E82"/>
    </row>
    <row r="83" spans="1:5" x14ac:dyDescent="0.25">
      <c r="D83"/>
    </row>
    <row r="84" spans="1:5" x14ac:dyDescent="0.25">
      <c r="A84" s="227"/>
      <c r="B84" s="1" t="s">
        <v>311</v>
      </c>
      <c r="C84"/>
    </row>
    <row r="85" spans="1:5" x14ac:dyDescent="0.25">
      <c r="A85" s="227">
        <v>26</v>
      </c>
      <c r="B85" s="202" t="s">
        <v>164</v>
      </c>
      <c r="C85" s="201" t="s">
        <v>2</v>
      </c>
    </row>
    <row r="86" spans="1:5" x14ac:dyDescent="0.25">
      <c r="A86" s="227"/>
      <c r="B86" s="203" t="s">
        <v>168</v>
      </c>
      <c r="C86" s="198">
        <v>14.52</v>
      </c>
    </row>
    <row r="87" spans="1:5" x14ac:dyDescent="0.25">
      <c r="A87" s="227"/>
      <c r="B87" s="203" t="s">
        <v>265</v>
      </c>
      <c r="C87" s="198">
        <v>3.92</v>
      </c>
    </row>
    <row r="88" spans="1:5" x14ac:dyDescent="0.25">
      <c r="A88" s="227"/>
      <c r="B88" s="199" t="s">
        <v>23</v>
      </c>
      <c r="C88" s="198">
        <f>SUM(C86:C87)</f>
        <v>18.439999999999998</v>
      </c>
    </row>
    <row r="89" spans="1:5" ht="14.45" customHeight="1" x14ac:dyDescent="0.25">
      <c r="C89" s="189"/>
    </row>
    <row r="98" spans="1:6" x14ac:dyDescent="0.25">
      <c r="A98" s="227"/>
      <c r="B98" s="1" t="s">
        <v>311</v>
      </c>
      <c r="C98"/>
    </row>
    <row r="99" spans="1:6" x14ac:dyDescent="0.25">
      <c r="A99" s="195">
        <v>21</v>
      </c>
      <c r="B99" s="209" t="s">
        <v>70</v>
      </c>
      <c r="C99" s="213" t="s">
        <v>2</v>
      </c>
    </row>
    <row r="100" spans="1:6" x14ac:dyDescent="0.25">
      <c r="A100" s="227"/>
      <c r="B100" s="210" t="s">
        <v>332</v>
      </c>
      <c r="C100" s="198">
        <v>78.13</v>
      </c>
    </row>
    <row r="101" spans="1:6" x14ac:dyDescent="0.25">
      <c r="A101" s="227"/>
      <c r="B101" s="210" t="s">
        <v>333</v>
      </c>
      <c r="C101" s="198">
        <v>62.15</v>
      </c>
    </row>
    <row r="102" spans="1:6" x14ac:dyDescent="0.25">
      <c r="A102" s="227"/>
      <c r="B102" s="210" t="s">
        <v>268</v>
      </c>
      <c r="C102" s="198">
        <v>9.98</v>
      </c>
    </row>
    <row r="103" spans="1:6" x14ac:dyDescent="0.25">
      <c r="A103" s="227"/>
      <c r="B103" s="211" t="s">
        <v>73</v>
      </c>
      <c r="C103" s="198">
        <f>SUM(C100:C102)</f>
        <v>150.26</v>
      </c>
    </row>
    <row r="104" spans="1:6" x14ac:dyDescent="0.25">
      <c r="A104" s="227"/>
      <c r="B104"/>
      <c r="C104"/>
    </row>
    <row r="105" spans="1:6" x14ac:dyDescent="0.25">
      <c r="A105" s="227"/>
      <c r="B105"/>
      <c r="C105"/>
    </row>
    <row r="106" spans="1:6" x14ac:dyDescent="0.25">
      <c r="A106" s="227"/>
      <c r="B106"/>
      <c r="C106"/>
    </row>
    <row r="107" spans="1:6" x14ac:dyDescent="0.25">
      <c r="A107" s="227"/>
      <c r="B107" s="1" t="s">
        <v>311</v>
      </c>
      <c r="C107" s="62"/>
      <c r="D107" s="62"/>
      <c r="E107"/>
      <c r="F107"/>
    </row>
    <row r="108" spans="1:6" x14ac:dyDescent="0.25">
      <c r="A108" s="227"/>
      <c r="B108" s="220" t="s">
        <v>206</v>
      </c>
      <c r="C108" s="198"/>
      <c r="D108" s="62"/>
      <c r="E108"/>
      <c r="F108"/>
    </row>
    <row r="109" spans="1:6" x14ac:dyDescent="0.25">
      <c r="A109" s="195">
        <v>22</v>
      </c>
      <c r="B109" s="219" t="s">
        <v>330</v>
      </c>
      <c r="C109" s="198">
        <v>30</v>
      </c>
      <c r="D109"/>
      <c r="E109"/>
      <c r="F109"/>
    </row>
    <row r="110" spans="1:6" x14ac:dyDescent="0.25">
      <c r="A110" s="227"/>
      <c r="B110" s="227"/>
      <c r="C110" s="62"/>
      <c r="D110" s="62"/>
      <c r="E110"/>
      <c r="F110"/>
    </row>
    <row r="111" spans="1:6" x14ac:dyDescent="0.25">
      <c r="A111" s="227"/>
      <c r="B111" s="65"/>
      <c r="C111" s="65"/>
      <c r="D111" s="65"/>
      <c r="E111"/>
      <c r="F111"/>
    </row>
    <row r="112" spans="1:6" x14ac:dyDescent="0.25">
      <c r="A112" s="227"/>
      <c r="B112"/>
      <c r="C112"/>
      <c r="D112"/>
      <c r="E112"/>
      <c r="F112"/>
    </row>
    <row r="113" spans="1:7" x14ac:dyDescent="0.25">
      <c r="A113" s="227"/>
      <c r="B113" s="65"/>
      <c r="C113"/>
      <c r="D113"/>
      <c r="E113"/>
      <c r="F113"/>
    </row>
    <row r="114" spans="1:7" x14ac:dyDescent="0.25">
      <c r="A114" s="227"/>
      <c r="B114"/>
      <c r="C114"/>
    </row>
    <row r="116" spans="1:7" customFormat="1" x14ac:dyDescent="0.25">
      <c r="B116" s="1" t="s">
        <v>311</v>
      </c>
    </row>
    <row r="117" spans="1:7" customFormat="1" x14ac:dyDescent="0.25">
      <c r="A117" s="64">
        <v>17</v>
      </c>
      <c r="B117" s="255" t="s">
        <v>273</v>
      </c>
      <c r="C117" s="213" t="s">
        <v>2</v>
      </c>
      <c r="F117" s="2"/>
      <c r="G117" s="2"/>
    </row>
    <row r="118" spans="1:7" customFormat="1" x14ac:dyDescent="0.25">
      <c r="B118" s="203" t="s">
        <v>274</v>
      </c>
      <c r="C118" s="256">
        <v>13.52</v>
      </c>
      <c r="F118" s="2"/>
      <c r="G118" s="2"/>
    </row>
    <row r="119" spans="1:7" customFormat="1" x14ac:dyDescent="0.25">
      <c r="B119" s="203" t="s">
        <v>275</v>
      </c>
      <c r="C119" s="256">
        <v>18.940000000000001</v>
      </c>
      <c r="F119" s="2"/>
      <c r="G119" s="2"/>
    </row>
    <row r="120" spans="1:7" customFormat="1" x14ac:dyDescent="0.25">
      <c r="B120" s="203" t="s">
        <v>276</v>
      </c>
      <c r="C120" s="256">
        <v>14.77</v>
      </c>
      <c r="F120" s="2"/>
      <c r="G120" s="2"/>
    </row>
    <row r="121" spans="1:7" customFormat="1" x14ac:dyDescent="0.25">
      <c r="B121" s="203" t="s">
        <v>277</v>
      </c>
      <c r="C121" s="256">
        <v>12.79</v>
      </c>
      <c r="F121" s="2"/>
      <c r="G121" s="2"/>
    </row>
    <row r="122" spans="1:7" customFormat="1" x14ac:dyDescent="0.25">
      <c r="B122" s="203" t="s">
        <v>278</v>
      </c>
      <c r="C122" s="256">
        <v>12.89</v>
      </c>
      <c r="F122" s="2"/>
      <c r="G122" s="2"/>
    </row>
    <row r="123" spans="1:7" customFormat="1" x14ac:dyDescent="0.25">
      <c r="B123" s="203" t="s">
        <v>279</v>
      </c>
      <c r="C123" s="256">
        <v>14.32</v>
      </c>
      <c r="F123" s="2"/>
      <c r="G123" s="2"/>
    </row>
    <row r="124" spans="1:7" customFormat="1" x14ac:dyDescent="0.25">
      <c r="B124" s="203" t="s">
        <v>280</v>
      </c>
      <c r="C124" s="256">
        <v>12.65</v>
      </c>
      <c r="F124" s="2"/>
      <c r="G124" s="2"/>
    </row>
    <row r="125" spans="1:7" customFormat="1" x14ac:dyDescent="0.25">
      <c r="B125" s="203" t="s">
        <v>281</v>
      </c>
      <c r="C125" s="256">
        <v>13.49</v>
      </c>
      <c r="G125" s="2"/>
    </row>
    <row r="126" spans="1:7" customFormat="1" x14ac:dyDescent="0.25">
      <c r="B126" s="203" t="s">
        <v>282</v>
      </c>
      <c r="C126" s="256">
        <v>14.53</v>
      </c>
      <c r="G126" s="2"/>
    </row>
    <row r="127" spans="1:7" customFormat="1" ht="15" x14ac:dyDescent="0.25">
      <c r="B127" s="203" t="s">
        <v>283</v>
      </c>
      <c r="C127" s="256">
        <v>13.95</v>
      </c>
    </row>
    <row r="128" spans="1:7" customFormat="1" ht="15" x14ac:dyDescent="0.25">
      <c r="B128" s="203" t="s">
        <v>327</v>
      </c>
      <c r="C128" s="256">
        <v>13.6</v>
      </c>
    </row>
    <row r="129" spans="1:10" customFormat="1" ht="15" x14ac:dyDescent="0.25">
      <c r="B129" s="257" t="s">
        <v>284</v>
      </c>
      <c r="C129" s="258">
        <f>AVERAGE(C126:C128)</f>
        <v>14.026666666666666</v>
      </c>
    </row>
    <row r="130" spans="1:10" x14ac:dyDescent="0.25">
      <c r="A130"/>
      <c r="B130" s="259" t="s">
        <v>285</v>
      </c>
      <c r="C130" s="260">
        <f>SUM(C118:C129)</f>
        <v>169.47666666666666</v>
      </c>
      <c r="D130"/>
      <c r="E130"/>
      <c r="F130"/>
      <c r="G130"/>
      <c r="H130"/>
      <c r="I130"/>
      <c r="J130"/>
    </row>
    <row r="131" spans="1:10" x14ac:dyDescent="0.25">
      <c r="A131" s="227"/>
      <c r="B131" s="65"/>
      <c r="C131"/>
      <c r="D131"/>
      <c r="E131"/>
      <c r="F131"/>
      <c r="G131"/>
      <c r="H131"/>
    </row>
    <row r="133" spans="1:10" x14ac:dyDescent="0.25">
      <c r="A133" s="227"/>
      <c r="B133" s="1" t="s">
        <v>311</v>
      </c>
      <c r="C133"/>
      <c r="D133"/>
      <c r="E133"/>
      <c r="F133"/>
    </row>
    <row r="134" spans="1:10" x14ac:dyDescent="0.25">
      <c r="A134" s="13">
        <v>27</v>
      </c>
      <c r="B134" s="223" t="s">
        <v>108</v>
      </c>
      <c r="C134" s="213" t="s">
        <v>2</v>
      </c>
      <c r="D134"/>
      <c r="E134"/>
    </row>
    <row r="135" spans="1:10" x14ac:dyDescent="0.25">
      <c r="A135" s="227"/>
      <c r="B135" s="203" t="s">
        <v>334</v>
      </c>
      <c r="C135" s="242">
        <v>8.5</v>
      </c>
      <c r="D135"/>
      <c r="E135"/>
    </row>
    <row r="136" spans="1:10" x14ac:dyDescent="0.25">
      <c r="A136" s="227"/>
      <c r="B136" s="203" t="s">
        <v>335</v>
      </c>
      <c r="C136" s="242">
        <v>11.96</v>
      </c>
      <c r="D136"/>
      <c r="E136"/>
    </row>
    <row r="137" spans="1:10" x14ac:dyDescent="0.25">
      <c r="A137" s="227"/>
      <c r="B137" s="224" t="s">
        <v>73</v>
      </c>
      <c r="C137" s="242">
        <f>SUM(C135:C136)</f>
        <v>20.46</v>
      </c>
      <c r="D137"/>
      <c r="E137"/>
    </row>
    <row r="138" spans="1:10" x14ac:dyDescent="0.25">
      <c r="A138" s="227"/>
      <c r="B138" s="65"/>
      <c r="C138"/>
      <c r="D138"/>
      <c r="E138"/>
      <c r="F138"/>
    </row>
    <row r="140" spans="1:10" x14ac:dyDescent="0.25">
      <c r="B140" s="1" t="s">
        <v>311</v>
      </c>
      <c r="C140" s="1"/>
      <c r="D140" s="1"/>
    </row>
    <row r="141" spans="1:10" x14ac:dyDescent="0.25">
      <c r="A141" s="13">
        <v>28</v>
      </c>
      <c r="B141" s="225" t="s">
        <v>169</v>
      </c>
      <c r="C141" s="215" t="s">
        <v>2</v>
      </c>
      <c r="D141" s="1"/>
    </row>
    <row r="142" spans="1:10" x14ac:dyDescent="0.25">
      <c r="B142" s="204"/>
      <c r="C142" s="263"/>
      <c r="D142" s="1"/>
    </row>
    <row r="143" spans="1:10" x14ac:dyDescent="0.25">
      <c r="B143" s="226" t="s">
        <v>73</v>
      </c>
      <c r="C143" s="263">
        <f>SUM(C142:C142)</f>
        <v>0</v>
      </c>
      <c r="D143" s="1"/>
    </row>
    <row r="145" spans="1:6" x14ac:dyDescent="0.25">
      <c r="B145" s="1" t="s">
        <v>311</v>
      </c>
      <c r="C145" s="1"/>
      <c r="D145" s="1"/>
    </row>
    <row r="146" spans="1:6" x14ac:dyDescent="0.25">
      <c r="A146" s="13">
        <v>29</v>
      </c>
      <c r="B146" s="190" t="s">
        <v>113</v>
      </c>
      <c r="C146" s="215" t="s">
        <v>2</v>
      </c>
      <c r="D146" s="1"/>
    </row>
    <row r="147" spans="1:6" x14ac:dyDescent="0.25">
      <c r="B147" s="216" t="s">
        <v>114</v>
      </c>
      <c r="C147" s="264">
        <v>95.59</v>
      </c>
      <c r="D147" s="1"/>
    </row>
    <row r="148" spans="1:6" x14ac:dyDescent="0.25">
      <c r="B148" s="194" t="s">
        <v>23</v>
      </c>
      <c r="C148" s="264">
        <f>SUM(C147:C147)</f>
        <v>95.59</v>
      </c>
      <c r="D148" s="1"/>
    </row>
    <row r="151" spans="1:6" x14ac:dyDescent="0.25">
      <c r="A151" s="227"/>
      <c r="B151" s="1" t="s">
        <v>311</v>
      </c>
      <c r="C151" s="62"/>
      <c r="D151" s="62"/>
    </row>
    <row r="152" spans="1:6" x14ac:dyDescent="0.25">
      <c r="A152" s="4">
        <v>30</v>
      </c>
      <c r="B152" s="212" t="s">
        <v>116</v>
      </c>
      <c r="C152" s="213" t="s">
        <v>2</v>
      </c>
      <c r="D152" s="62"/>
    </row>
    <row r="153" spans="1:6" x14ac:dyDescent="0.25">
      <c r="A153" s="227"/>
      <c r="B153" s="214" t="s">
        <v>269</v>
      </c>
      <c r="C153" s="264">
        <v>25.86</v>
      </c>
      <c r="D153" s="62"/>
    </row>
    <row r="154" spans="1:6" x14ac:dyDescent="0.25">
      <c r="A154" s="227"/>
      <c r="B154" s="194" t="s">
        <v>23</v>
      </c>
      <c r="C154" s="264">
        <f>SUM(C153)</f>
        <v>25.86</v>
      </c>
      <c r="D154" s="62"/>
    </row>
    <row r="156" spans="1:6" x14ac:dyDescent="0.25">
      <c r="A156" s="227"/>
      <c r="B156" s="1" t="s">
        <v>311</v>
      </c>
      <c r="C156"/>
      <c r="D156"/>
      <c r="E156"/>
      <c r="F156"/>
    </row>
    <row r="157" spans="1:6" x14ac:dyDescent="0.25">
      <c r="A157" s="4">
        <v>31</v>
      </c>
      <c r="B157" s="250" t="s">
        <v>320</v>
      </c>
      <c r="C157" s="213" t="s">
        <v>2</v>
      </c>
      <c r="D157"/>
      <c r="E157"/>
    </row>
    <row r="158" spans="1:6" x14ac:dyDescent="0.25">
      <c r="A158" s="227"/>
      <c r="B158" s="203"/>
      <c r="C158" s="264">
        <v>0</v>
      </c>
      <c r="D158"/>
      <c r="E158"/>
    </row>
    <row r="159" spans="1:6" x14ac:dyDescent="0.25">
      <c r="A159" s="227"/>
      <c r="B159" s="208" t="s">
        <v>73</v>
      </c>
      <c r="C159" s="264">
        <f>SUM(C158:C158)</f>
        <v>0</v>
      </c>
      <c r="D159"/>
      <c r="E159"/>
    </row>
    <row r="160" spans="1:6" x14ac:dyDescent="0.25">
      <c r="A160" s="227"/>
      <c r="B160" s="63"/>
      <c r="C160"/>
      <c r="D160"/>
      <c r="E160"/>
      <c r="F160"/>
    </row>
    <row r="161" spans="1:6" x14ac:dyDescent="0.25">
      <c r="A161" s="227"/>
      <c r="B161" s="1" t="s">
        <v>311</v>
      </c>
      <c r="C161"/>
      <c r="D161"/>
      <c r="E161"/>
      <c r="F161"/>
    </row>
    <row r="162" spans="1:6" x14ac:dyDescent="0.25">
      <c r="A162" s="4">
        <v>33</v>
      </c>
      <c r="B162" s="228" t="s">
        <v>119</v>
      </c>
      <c r="C162" s="229" t="s">
        <v>2</v>
      </c>
      <c r="D162"/>
      <c r="E162"/>
    </row>
    <row r="163" spans="1:6" x14ac:dyDescent="0.25">
      <c r="A163" s="227"/>
      <c r="B163" s="228" t="s">
        <v>286</v>
      </c>
      <c r="C163" s="229">
        <v>0</v>
      </c>
      <c r="D163"/>
      <c r="E163"/>
    </row>
    <row r="164" spans="1:6" x14ac:dyDescent="0.25">
      <c r="A164" s="227"/>
      <c r="B164" s="228" t="s">
        <v>287</v>
      </c>
      <c r="C164" s="229">
        <v>0</v>
      </c>
      <c r="D164"/>
      <c r="E164"/>
    </row>
    <row r="165" spans="1:6" x14ac:dyDescent="0.25">
      <c r="A165" s="227"/>
      <c r="B165" s="228" t="s">
        <v>288</v>
      </c>
      <c r="C165" s="229">
        <v>0</v>
      </c>
      <c r="D165"/>
      <c r="E165"/>
      <c r="F165"/>
    </row>
    <row r="166" spans="1:6" x14ac:dyDescent="0.25">
      <c r="A166" s="227"/>
      <c r="B166"/>
      <c r="C166"/>
      <c r="D166"/>
      <c r="E166"/>
      <c r="F166"/>
    </row>
    <row r="167" spans="1:6" x14ac:dyDescent="0.25">
      <c r="A167" s="227"/>
      <c r="B167" s="65"/>
      <c r="C167"/>
      <c r="D167"/>
      <c r="E167"/>
      <c r="F167"/>
    </row>
    <row r="169" spans="1:6" x14ac:dyDescent="0.25">
      <c r="A169" s="227"/>
      <c r="B169" s="1" t="s">
        <v>311</v>
      </c>
      <c r="D169"/>
      <c r="E169"/>
      <c r="F169"/>
    </row>
    <row r="170" spans="1:6" x14ac:dyDescent="0.25">
      <c r="A170" s="4">
        <v>36</v>
      </c>
      <c r="B170" s="218" t="s">
        <v>323</v>
      </c>
      <c r="D170"/>
      <c r="E170"/>
    </row>
    <row r="171" spans="1:6" x14ac:dyDescent="0.25">
      <c r="A171" s="227"/>
      <c r="B171"/>
      <c r="D171"/>
      <c r="E171"/>
    </row>
    <row r="175" spans="1:6" x14ac:dyDescent="0.25">
      <c r="B175" s="1" t="s">
        <v>311</v>
      </c>
      <c r="D175"/>
    </row>
    <row r="176" spans="1:6" x14ac:dyDescent="0.25">
      <c r="A176" s="13">
        <v>37</v>
      </c>
      <c r="B176" s="218" t="s">
        <v>324</v>
      </c>
      <c r="D176"/>
    </row>
    <row r="177" spans="1:4" x14ac:dyDescent="0.25">
      <c r="A177" s="4">
        <v>35</v>
      </c>
      <c r="D177"/>
    </row>
    <row r="179" spans="1:4" x14ac:dyDescent="0.25">
      <c r="B179" s="1" t="s">
        <v>311</v>
      </c>
    </row>
    <row r="180" spans="1:4" x14ac:dyDescent="0.25">
      <c r="A180" s="54">
        <v>38</v>
      </c>
      <c r="B180" s="218" t="s">
        <v>322</v>
      </c>
    </row>
    <row r="189" spans="1:4" x14ac:dyDescent="0.25">
      <c r="A189" s="142"/>
      <c r="B189" s="1" t="s">
        <v>311</v>
      </c>
    </row>
    <row r="190" spans="1:4" x14ac:dyDescent="0.25">
      <c r="A190" s="58">
        <v>39</v>
      </c>
      <c r="B190" s="218" t="s">
        <v>336</v>
      </c>
    </row>
    <row r="191" spans="1:4" x14ac:dyDescent="0.25">
      <c r="A191" s="60"/>
      <c r="B191" s="60"/>
    </row>
    <row r="192" spans="1:4" x14ac:dyDescent="0.25">
      <c r="A192" s="60"/>
      <c r="B192" s="60"/>
    </row>
    <row r="193" spans="1:4" x14ac:dyDescent="0.25">
      <c r="A193" s="60"/>
      <c r="B193" s="1" t="s">
        <v>311</v>
      </c>
    </row>
    <row r="194" spans="1:4" x14ac:dyDescent="0.25">
      <c r="A194" s="60">
        <v>40</v>
      </c>
      <c r="B194" s="218" t="s">
        <v>337</v>
      </c>
    </row>
    <row r="195" spans="1:4" x14ac:dyDescent="0.25">
      <c r="A195" s="60"/>
      <c r="B195" s="60"/>
    </row>
    <row r="196" spans="1:4" x14ac:dyDescent="0.25">
      <c r="A196" s="227"/>
      <c r="B196" s="1" t="s">
        <v>311</v>
      </c>
      <c r="C196" s="62"/>
      <c r="D196" s="1"/>
    </row>
    <row r="197" spans="1:4" x14ac:dyDescent="0.25">
      <c r="A197" s="60">
        <v>41</v>
      </c>
      <c r="B197" s="205" t="s">
        <v>139</v>
      </c>
      <c r="C197" s="213" t="s">
        <v>2</v>
      </c>
      <c r="D197" s="1"/>
    </row>
    <row r="198" spans="1:4" x14ac:dyDescent="0.25">
      <c r="A198" s="227"/>
      <c r="B198" s="206" t="s">
        <v>266</v>
      </c>
      <c r="C198" s="206">
        <v>26.5</v>
      </c>
      <c r="D198" s="1"/>
    </row>
    <row r="199" spans="1:4" x14ac:dyDescent="0.25">
      <c r="A199" s="227"/>
      <c r="B199" s="207" t="s">
        <v>267</v>
      </c>
      <c r="C199" s="198">
        <v>90.75</v>
      </c>
      <c r="D199" s="1"/>
    </row>
    <row r="200" spans="1:4" x14ac:dyDescent="0.25">
      <c r="A200" s="227"/>
      <c r="B200" s="208" t="s">
        <v>23</v>
      </c>
      <c r="C200" s="206">
        <f>SUM(C198:C199)</f>
        <v>117.25</v>
      </c>
      <c r="D200" s="1"/>
    </row>
    <row r="201" spans="1:4" x14ac:dyDescent="0.25">
      <c r="B201" s="1"/>
      <c r="C201" s="1"/>
      <c r="D201" s="1"/>
    </row>
    <row r="202" spans="1:4" x14ac:dyDescent="0.25">
      <c r="B202" s="1"/>
      <c r="C202" s="1"/>
      <c r="D202" s="1"/>
    </row>
    <row r="203" spans="1:4" x14ac:dyDescent="0.25">
      <c r="B203" s="1"/>
      <c r="C203" s="1"/>
      <c r="D203" s="1"/>
    </row>
    <row r="204" spans="1:4" x14ac:dyDescent="0.25">
      <c r="B204" s="1"/>
      <c r="C204" s="1"/>
      <c r="D204" s="1"/>
    </row>
    <row r="206" spans="1:4" x14ac:dyDescent="0.25">
      <c r="B206" s="1" t="s">
        <v>311</v>
      </c>
    </row>
    <row r="207" spans="1:4" x14ac:dyDescent="0.25">
      <c r="A207" s="4">
        <v>42</v>
      </c>
      <c r="B207" s="4" t="s">
        <v>171</v>
      </c>
    </row>
    <row r="208" spans="1:4" x14ac:dyDescent="0.25">
      <c r="A208" s="142"/>
      <c r="B208" s="4"/>
    </row>
    <row r="209" spans="1:11" s="56" customFormat="1" x14ac:dyDescent="0.25">
      <c r="A209" s="227"/>
      <c r="B209"/>
      <c r="C209"/>
      <c r="D209"/>
      <c r="E209"/>
      <c r="F209"/>
      <c r="G209"/>
    </row>
    <row r="210" spans="1:11" x14ac:dyDescent="0.25">
      <c r="A210" s="227"/>
      <c r="B210" s="1" t="s">
        <v>311</v>
      </c>
      <c r="C210"/>
      <c r="D210"/>
      <c r="E210"/>
      <c r="F210"/>
      <c r="G210"/>
    </row>
    <row r="211" spans="1:11" x14ac:dyDescent="0.25">
      <c r="A211" s="4">
        <v>43</v>
      </c>
      <c r="B211" s="239" t="s">
        <v>225</v>
      </c>
      <c r="C211" s="213" t="s">
        <v>32</v>
      </c>
      <c r="D211" s="240" t="s">
        <v>153</v>
      </c>
      <c r="E211"/>
      <c r="G211"/>
    </row>
    <row r="212" spans="1:11" x14ac:dyDescent="0.25">
      <c r="A212" s="227"/>
      <c r="B212" s="241" t="s">
        <v>300</v>
      </c>
      <c r="C212" s="206"/>
      <c r="D212" s="206">
        <v>38.4</v>
      </c>
      <c r="E212"/>
      <c r="G212"/>
    </row>
    <row r="213" spans="1:11" x14ac:dyDescent="0.25">
      <c r="A213" s="227"/>
      <c r="B213" s="241" t="s">
        <v>301</v>
      </c>
      <c r="C213" s="206">
        <v>8</v>
      </c>
      <c r="D213" s="206">
        <f>D212-C213</f>
        <v>30.4</v>
      </c>
      <c r="E213"/>
      <c r="G213"/>
    </row>
    <row r="214" spans="1:11" x14ac:dyDescent="0.25">
      <c r="A214" s="227"/>
      <c r="B214" s="241" t="s">
        <v>302</v>
      </c>
      <c r="C214" s="242">
        <v>8</v>
      </c>
      <c r="D214" s="206">
        <f t="shared" ref="D214:D217" si="0">D213-C214</f>
        <v>22.4</v>
      </c>
      <c r="E214"/>
      <c r="G214"/>
    </row>
    <row r="215" spans="1:11" x14ac:dyDescent="0.25">
      <c r="A215" s="227"/>
      <c r="B215" s="241" t="s">
        <v>303</v>
      </c>
      <c r="C215" s="242">
        <v>8</v>
      </c>
      <c r="D215" s="206">
        <f t="shared" si="0"/>
        <v>14.399999999999999</v>
      </c>
      <c r="E215"/>
      <c r="G215"/>
    </row>
    <row r="216" spans="1:11" x14ac:dyDescent="0.25">
      <c r="A216" s="227"/>
      <c r="B216" s="241" t="s">
        <v>145</v>
      </c>
      <c r="C216" s="242">
        <v>8</v>
      </c>
      <c r="D216" s="206">
        <f t="shared" si="0"/>
        <v>6.3999999999999986</v>
      </c>
      <c r="E216"/>
      <c r="G216"/>
    </row>
    <row r="217" spans="1:11" x14ac:dyDescent="0.25">
      <c r="A217" s="227"/>
      <c r="B217" s="241" t="s">
        <v>146</v>
      </c>
      <c r="C217" s="206">
        <v>7.2</v>
      </c>
      <c r="D217" s="206">
        <f t="shared" si="0"/>
        <v>-0.8000000000000016</v>
      </c>
      <c r="E217"/>
      <c r="F217"/>
      <c r="G217"/>
    </row>
    <row r="218" spans="1:11" x14ac:dyDescent="0.25">
      <c r="A218" s="227"/>
      <c r="B218" s="219" t="s">
        <v>23</v>
      </c>
      <c r="C218" s="208">
        <f>SUM(C213:C217)</f>
        <v>39.200000000000003</v>
      </c>
      <c r="D218"/>
      <c r="E218"/>
      <c r="F218"/>
      <c r="G218"/>
    </row>
    <row r="219" spans="1:11" customFormat="1" x14ac:dyDescent="0.25">
      <c r="A219" s="227"/>
      <c r="B219" s="1" t="s">
        <v>311</v>
      </c>
      <c r="J219" s="243"/>
      <c r="K219" s="243"/>
    </row>
    <row r="220" spans="1:11" customFormat="1" x14ac:dyDescent="0.25">
      <c r="A220" s="143">
        <v>43</v>
      </c>
      <c r="B220" s="228" t="s">
        <v>304</v>
      </c>
      <c r="C220" s="213" t="s">
        <v>32</v>
      </c>
      <c r="J220" s="243"/>
      <c r="K220" s="243"/>
    </row>
    <row r="221" spans="1:11" customFormat="1" x14ac:dyDescent="0.25">
      <c r="A221" s="227"/>
      <c r="B221" s="241" t="s">
        <v>146</v>
      </c>
      <c r="C221" s="245">
        <v>13.56</v>
      </c>
      <c r="J221" s="243"/>
      <c r="K221" s="243"/>
    </row>
    <row r="222" spans="1:11" customFormat="1" x14ac:dyDescent="0.25">
      <c r="A222" s="227"/>
      <c r="J222" s="243"/>
      <c r="K222" s="243"/>
    </row>
    <row r="223" spans="1:11" customFormat="1" x14ac:dyDescent="0.25">
      <c r="A223" s="227"/>
      <c r="J223" s="243"/>
      <c r="K223" s="243"/>
    </row>
    <row r="224" spans="1:11" x14ac:dyDescent="0.25">
      <c r="A224" s="227"/>
      <c r="B224" s="1" t="s">
        <v>311</v>
      </c>
      <c r="C224" s="62"/>
      <c r="D224" s="62"/>
      <c r="E224" s="62"/>
      <c r="F224"/>
    </row>
    <row r="225" spans="1:9" x14ac:dyDescent="0.25">
      <c r="A225" s="143">
        <v>44</v>
      </c>
      <c r="B225" s="230" t="s">
        <v>290</v>
      </c>
      <c r="C225" s="213" t="s">
        <v>2</v>
      </c>
      <c r="D225" s="62"/>
      <c r="E225" s="62"/>
    </row>
    <row r="226" spans="1:9" ht="37.5" x14ac:dyDescent="0.3">
      <c r="A226" s="252"/>
      <c r="B226" s="251" t="s">
        <v>317</v>
      </c>
      <c r="C226" s="198">
        <v>19.75</v>
      </c>
      <c r="D226" s="62"/>
      <c r="E226" s="62"/>
    </row>
    <row r="227" spans="1:9" ht="33.75" x14ac:dyDescent="0.25">
      <c r="A227" s="227"/>
      <c r="B227" s="251" t="s">
        <v>291</v>
      </c>
      <c r="C227" s="232">
        <v>100</v>
      </c>
      <c r="D227" s="62"/>
      <c r="E227" s="62"/>
      <c r="F227" s="62"/>
      <c r="G227" s="62"/>
    </row>
    <row r="228" spans="1:9" ht="33.75" x14ac:dyDescent="0.25">
      <c r="A228" s="227"/>
      <c r="B228" s="251" t="s">
        <v>292</v>
      </c>
      <c r="C228" s="232">
        <v>26.25</v>
      </c>
      <c r="D228" s="62"/>
      <c r="E228" s="62"/>
      <c r="F228" s="62"/>
      <c r="G228" s="62"/>
    </row>
    <row r="229" spans="1:9" ht="48.75" x14ac:dyDescent="0.25">
      <c r="A229" s="227"/>
      <c r="B229" s="251" t="s">
        <v>293</v>
      </c>
      <c r="C229" s="232">
        <v>320.76</v>
      </c>
      <c r="D229" s="62"/>
      <c r="E229" s="62"/>
      <c r="F229" s="62"/>
      <c r="G229" s="62"/>
    </row>
    <row r="230" spans="1:9" x14ac:dyDescent="0.25">
      <c r="A230" s="227"/>
      <c r="B230" s="219" t="s">
        <v>23</v>
      </c>
      <c r="C230" s="233">
        <f>SUM(C226:C229)</f>
        <v>466.76</v>
      </c>
      <c r="D230" s="62"/>
      <c r="E230" s="62"/>
      <c r="F230" s="62"/>
      <c r="G230" s="62"/>
    </row>
    <row r="231" spans="1:9" x14ac:dyDescent="0.25">
      <c r="A231" s="227"/>
      <c r="B231" s="231"/>
      <c r="C231" s="231"/>
      <c r="D231" s="62"/>
      <c r="E231" s="62"/>
      <c r="F231" s="62"/>
      <c r="G231" s="62"/>
    </row>
    <row r="232" spans="1:9" ht="15.75" customHeight="1" x14ac:dyDescent="0.3">
      <c r="A232" s="13" t="s">
        <v>319</v>
      </c>
      <c r="B232" s="251" t="s">
        <v>294</v>
      </c>
      <c r="C232" s="249" t="s">
        <v>2</v>
      </c>
      <c r="D232" s="231"/>
      <c r="E232" s="231"/>
      <c r="F232" s="231"/>
    </row>
    <row r="233" spans="1:9" ht="18.75" x14ac:dyDescent="0.3">
      <c r="A233" s="227"/>
      <c r="B233" s="251" t="s">
        <v>295</v>
      </c>
      <c r="C233" s="232">
        <v>64.8</v>
      </c>
      <c r="D233" s="231"/>
      <c r="E233" s="231"/>
      <c r="F233" s="231"/>
    </row>
    <row r="234" spans="1:9" ht="18.75" x14ac:dyDescent="0.3">
      <c r="A234" s="227"/>
      <c r="B234" s="251" t="s">
        <v>296</v>
      </c>
      <c r="C234" s="232">
        <v>57.6</v>
      </c>
      <c r="D234" s="234"/>
      <c r="E234" s="231"/>
      <c r="F234" s="231"/>
      <c r="G234" s="231"/>
      <c r="H234" s="231"/>
      <c r="I234" s="231"/>
    </row>
    <row r="235" spans="1:9" ht="18.75" x14ac:dyDescent="0.3">
      <c r="A235" s="227"/>
      <c r="B235" s="251" t="s">
        <v>297</v>
      </c>
      <c r="C235" s="232">
        <v>64.8</v>
      </c>
      <c r="D235" s="231"/>
      <c r="E235" s="231"/>
      <c r="F235" s="231"/>
      <c r="G235" s="231"/>
      <c r="H235" s="231"/>
      <c r="I235" s="231"/>
    </row>
    <row r="236" spans="1:9" ht="18.75" x14ac:dyDescent="0.3">
      <c r="A236" s="227"/>
      <c r="B236" s="251" t="s">
        <v>298</v>
      </c>
      <c r="C236" s="232">
        <v>50.4</v>
      </c>
      <c r="D236" s="234"/>
      <c r="E236" s="231"/>
      <c r="F236" s="231"/>
      <c r="G236" s="231"/>
      <c r="H236" s="231"/>
      <c r="I236" s="231"/>
    </row>
    <row r="237" spans="1:9" ht="18.75" x14ac:dyDescent="0.3">
      <c r="A237" s="227"/>
      <c r="B237" s="251" t="s">
        <v>299</v>
      </c>
      <c r="C237" s="232">
        <v>83.16</v>
      </c>
      <c r="D237" s="234"/>
      <c r="E237" s="231"/>
      <c r="F237" s="231"/>
      <c r="G237" s="231"/>
      <c r="H237" s="231"/>
      <c r="I237" s="231"/>
    </row>
    <row r="238" spans="1:9" x14ac:dyDescent="0.25">
      <c r="A238" s="227"/>
      <c r="B238" s="219" t="s">
        <v>152</v>
      </c>
      <c r="C238" s="233">
        <f>SUM(C233:C237)</f>
        <v>320.76</v>
      </c>
      <c r="D238" s="234"/>
      <c r="E238" s="231"/>
      <c r="F238" s="231"/>
      <c r="G238" s="231"/>
      <c r="H238" s="231"/>
      <c r="I238" s="231"/>
    </row>
    <row r="239" spans="1:9" x14ac:dyDescent="0.25">
      <c r="A239" s="227"/>
      <c r="B239"/>
      <c r="C239"/>
      <c r="D239"/>
      <c r="E239"/>
      <c r="F239"/>
      <c r="G239"/>
      <c r="H239"/>
      <c r="I239"/>
    </row>
    <row r="240" spans="1:9" x14ac:dyDescent="0.25">
      <c r="A240" s="227"/>
      <c r="B240"/>
      <c r="C240"/>
      <c r="D240"/>
      <c r="E240"/>
      <c r="F240"/>
      <c r="G240"/>
      <c r="H240"/>
      <c r="I240"/>
    </row>
    <row r="241" spans="1:9" x14ac:dyDescent="0.25">
      <c r="A241" s="227"/>
      <c r="B241" s="1" t="s">
        <v>311</v>
      </c>
      <c r="C241"/>
      <c r="D241"/>
      <c r="E241"/>
    </row>
    <row r="242" spans="1:9" x14ac:dyDescent="0.25">
      <c r="A242" s="4">
        <v>45</v>
      </c>
      <c r="B242" s="236" t="s">
        <v>237</v>
      </c>
      <c r="C242" s="213" t="s">
        <v>2</v>
      </c>
      <c r="D242" s="244" t="s">
        <v>153</v>
      </c>
      <c r="E242"/>
      <c r="F242"/>
      <c r="G242"/>
      <c r="H242"/>
      <c r="I242"/>
    </row>
    <row r="243" spans="1:9" x14ac:dyDescent="0.25">
      <c r="A243" s="227"/>
      <c r="B243" s="203" t="s">
        <v>318</v>
      </c>
      <c r="C243" s="198"/>
      <c r="D243" s="198">
        <v>8.6999999999999993</v>
      </c>
      <c r="E243"/>
    </row>
    <row r="244" spans="1:9" x14ac:dyDescent="0.25">
      <c r="A244" s="227"/>
      <c r="B244" s="203" t="s">
        <v>305</v>
      </c>
      <c r="C244" s="198">
        <v>62.79</v>
      </c>
      <c r="D244" s="198">
        <v>8.6999999999999993</v>
      </c>
      <c r="E244"/>
    </row>
    <row r="245" spans="1:9" x14ac:dyDescent="0.25">
      <c r="A245" s="262"/>
      <c r="B245" s="203" t="s">
        <v>306</v>
      </c>
      <c r="C245" s="198">
        <v>65.52</v>
      </c>
      <c r="D245" s="198">
        <v>8.6999999999999993</v>
      </c>
      <c r="E245"/>
    </row>
    <row r="246" spans="1:9" x14ac:dyDescent="0.25">
      <c r="A246" s="227"/>
      <c r="B246" s="203" t="s">
        <v>307</v>
      </c>
      <c r="C246" s="198">
        <v>76.8</v>
      </c>
      <c r="D246" s="198">
        <v>8.6999999999999993</v>
      </c>
      <c r="E246"/>
    </row>
    <row r="247" spans="1:9" x14ac:dyDescent="0.25">
      <c r="A247" s="227"/>
      <c r="B247" s="203" t="s">
        <v>308</v>
      </c>
      <c r="C247" s="198">
        <v>38.4</v>
      </c>
      <c r="D247" s="198">
        <v>8.6999999999999993</v>
      </c>
      <c r="E247"/>
    </row>
    <row r="248" spans="1:9" x14ac:dyDescent="0.25">
      <c r="A248" s="227"/>
      <c r="B248" s="203" t="s">
        <v>309</v>
      </c>
      <c r="C248" s="198">
        <v>57.6</v>
      </c>
      <c r="D248" s="198">
        <v>8.6999999999999993</v>
      </c>
      <c r="E248"/>
      <c r="F248"/>
    </row>
    <row r="249" spans="1:9" x14ac:dyDescent="0.25">
      <c r="A249" s="227"/>
      <c r="B249"/>
      <c r="C249" s="235">
        <f>SUM(C244:C248)</f>
        <v>301.11</v>
      </c>
      <c r="D249"/>
      <c r="E249"/>
      <c r="F249"/>
    </row>
    <row r="250" spans="1:9" x14ac:dyDescent="0.25">
      <c r="A250" s="227"/>
      <c r="B250" s="65"/>
      <c r="C250"/>
      <c r="D250"/>
      <c r="E250"/>
      <c r="F250"/>
    </row>
    <row r="251" spans="1:9" x14ac:dyDescent="0.25">
      <c r="A251" s="227"/>
      <c r="B251" s="65"/>
      <c r="C251"/>
      <c r="D251"/>
      <c r="E251"/>
      <c r="F251"/>
    </row>
    <row r="252" spans="1:9" x14ac:dyDescent="0.25">
      <c r="B252" s="1" t="s">
        <v>311</v>
      </c>
      <c r="C252" s="101"/>
      <c r="D252" s="101"/>
    </row>
    <row r="253" spans="1:9" x14ac:dyDescent="0.25">
      <c r="A253" s="4">
        <v>46</v>
      </c>
      <c r="B253" s="250" t="s">
        <v>321</v>
      </c>
      <c r="C253" s="101"/>
      <c r="D253" s="101"/>
    </row>
    <row r="254" spans="1:9" x14ac:dyDescent="0.25">
      <c r="B254" s="101"/>
      <c r="C254" s="101"/>
      <c r="D254" s="101"/>
    </row>
    <row r="255" spans="1:9" x14ac:dyDescent="0.25">
      <c r="B255" s="101"/>
      <c r="C255" s="101"/>
      <c r="D255" s="101"/>
    </row>
    <row r="256" spans="1:9" x14ac:dyDescent="0.25">
      <c r="B256" s="101"/>
      <c r="C256" s="101"/>
      <c r="D256" s="101"/>
    </row>
    <row r="257" spans="2:4" x14ac:dyDescent="0.25">
      <c r="B257" s="101"/>
      <c r="C257" s="101"/>
      <c r="D257" s="101"/>
    </row>
  </sheetData>
  <pageMargins left="0.70866141732283472" right="0.70866141732283472" top="0.74803149606299213" bottom="0.74803149606299213" header="0.31496062992125984" footer="0.31496062992125984"/>
  <pageSetup paperSize="9" scale="50" orientation="landscape" horizontalDpi="360" verticalDpi="360" r:id="rId1"/>
  <rowBreaks count="6" manualBreakCount="6">
    <brk id="30" max="11" man="1"/>
    <brk id="66" max="16383" man="1"/>
    <brk id="114" max="11" man="1"/>
    <brk id="150" max="11" man="1"/>
    <brk id="178" max="16383" man="1"/>
    <brk id="22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toelichting WenV</vt:lpstr>
      <vt:lpstr>toelichting WenV-rek. 2021-2022</vt:lpstr>
      <vt:lpstr>'toelichting WenV-rek. 2021-2022'!Print_Area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CL Beuger</cp:lastModifiedBy>
  <cp:lastPrinted>2021-07-24T20:27:11Z</cp:lastPrinted>
  <dcterms:created xsi:type="dcterms:W3CDTF">2020-06-15T07:48:29Z</dcterms:created>
  <dcterms:modified xsi:type="dcterms:W3CDTF">2021-08-18T07:20:06Z</dcterms:modified>
</cp:coreProperties>
</file>