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922D208C-EC0D-43E6-9740-FDD85214CB2E}" xr6:coauthVersionLast="43" xr6:coauthVersionMax="43" xr10:uidLastSave="{00000000-0000-0000-0000-000000000000}"/>
  <bookViews>
    <workbookView xWindow="28680" yWindow="-120" windowWidth="29040" windowHeight="15840" activeTab="1" xr2:uid="{00000000-000D-0000-FFFF-FFFF00000000}"/>
  </bookViews>
  <sheets>
    <sheet name="toelichting 1819" sheetId="86" r:id="rId1"/>
    <sheet name="jaarrek. 1819 begroting 1920" sheetId="87" r:id="rId2"/>
    <sheet name="Print Begroting" sheetId="88" r:id="rId3"/>
    <sheet name="Print Jaarrekening" sheetId="89" r:id="rId4"/>
  </sheets>
  <definedNames>
    <definedName name="_xlnm.Print_Area" localSheetId="1">'jaarrek. 1819 begroting 1920'!$A$1:$L$64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9" i="86" l="1"/>
  <c r="D27" i="89" l="1"/>
  <c r="E27" i="89"/>
  <c r="F27" i="89"/>
  <c r="D28" i="89"/>
  <c r="E28" i="89"/>
  <c r="F28" i="89"/>
  <c r="D29" i="89"/>
  <c r="E29" i="89"/>
  <c r="F29" i="89"/>
  <c r="D30" i="89"/>
  <c r="E30" i="89"/>
  <c r="F30" i="89"/>
  <c r="D31" i="89"/>
  <c r="E31" i="89"/>
  <c r="F31" i="89"/>
  <c r="D32" i="89"/>
  <c r="E32" i="89"/>
  <c r="F32" i="89"/>
  <c r="D33" i="89"/>
  <c r="E33" i="89"/>
  <c r="F33" i="89"/>
  <c r="D34" i="89"/>
  <c r="E34" i="89"/>
  <c r="F34" i="89"/>
  <c r="D35" i="89"/>
  <c r="F35" i="89"/>
  <c r="D36" i="89"/>
  <c r="E36" i="89"/>
  <c r="F36" i="89"/>
  <c r="D37" i="89"/>
  <c r="E37" i="89"/>
  <c r="F37" i="89"/>
  <c r="D38" i="89"/>
  <c r="E38" i="89"/>
  <c r="F38" i="89"/>
  <c r="D39" i="89"/>
  <c r="E39" i="89"/>
  <c r="F39" i="89"/>
  <c r="D40" i="89"/>
  <c r="E40" i="89"/>
  <c r="F40" i="89"/>
  <c r="D41" i="89"/>
  <c r="E41" i="89"/>
  <c r="F41" i="89"/>
  <c r="D42" i="89"/>
  <c r="E42" i="89"/>
  <c r="F42" i="89"/>
  <c r="D43" i="89"/>
  <c r="E43" i="89"/>
  <c r="F43" i="89"/>
  <c r="D44" i="89"/>
  <c r="E44" i="89"/>
  <c r="F44" i="89"/>
  <c r="D45" i="89"/>
  <c r="E45" i="89"/>
  <c r="F45" i="89"/>
  <c r="D46" i="89"/>
  <c r="E46" i="89"/>
  <c r="F46" i="89"/>
  <c r="D47" i="89"/>
  <c r="E47" i="89"/>
  <c r="F47" i="89"/>
  <c r="D48" i="89"/>
  <c r="E48" i="89"/>
  <c r="F48" i="89"/>
  <c r="D49" i="89"/>
  <c r="E49" i="89"/>
  <c r="F49" i="89"/>
  <c r="D50" i="89"/>
  <c r="E50" i="89"/>
  <c r="F50" i="89"/>
  <c r="D51" i="89"/>
  <c r="E51" i="89"/>
  <c r="F51" i="89"/>
  <c r="D52" i="89"/>
  <c r="E52" i="89"/>
  <c r="F52" i="89"/>
  <c r="D53" i="89"/>
  <c r="E53" i="89"/>
  <c r="F53" i="89"/>
  <c r="D54" i="89"/>
  <c r="E54" i="89"/>
  <c r="F54" i="89"/>
  <c r="D55" i="89"/>
  <c r="E55" i="89"/>
  <c r="F55" i="89"/>
  <c r="D56" i="89"/>
  <c r="E56" i="89"/>
  <c r="F56" i="89"/>
  <c r="D57" i="89"/>
  <c r="E57" i="89"/>
  <c r="F57" i="89"/>
  <c r="D58" i="89"/>
  <c r="E58" i="89"/>
  <c r="F58" i="89"/>
  <c r="D59" i="89"/>
  <c r="E59" i="89"/>
  <c r="F59" i="89"/>
  <c r="D60" i="89"/>
  <c r="E60" i="89"/>
  <c r="F60" i="89"/>
  <c r="D61" i="89"/>
  <c r="E61" i="89"/>
  <c r="F61" i="89"/>
  <c r="D62" i="89"/>
  <c r="E62" i="89"/>
  <c r="F62" i="89"/>
  <c r="D63" i="89"/>
  <c r="E63" i="89"/>
  <c r="F63" i="89"/>
  <c r="D64" i="89"/>
  <c r="E64" i="89"/>
  <c r="F64" i="89"/>
  <c r="D65" i="89"/>
  <c r="E65" i="89"/>
  <c r="F65" i="89"/>
  <c r="F26" i="89"/>
  <c r="D26" i="89"/>
  <c r="C27" i="89"/>
  <c r="C28" i="89"/>
  <c r="C29" i="89"/>
  <c r="C30" i="89"/>
  <c r="C31" i="89"/>
  <c r="C32" i="89"/>
  <c r="C33" i="89"/>
  <c r="C34" i="89"/>
  <c r="C35" i="89"/>
  <c r="C36" i="89"/>
  <c r="C37" i="89"/>
  <c r="C38" i="89"/>
  <c r="C39" i="89"/>
  <c r="C40" i="89"/>
  <c r="C41" i="89"/>
  <c r="C42" i="89"/>
  <c r="C43" i="89"/>
  <c r="C44" i="89"/>
  <c r="C45" i="89"/>
  <c r="C46" i="89"/>
  <c r="C47" i="89"/>
  <c r="C48" i="89"/>
  <c r="C49" i="89"/>
  <c r="C50" i="89"/>
  <c r="C51" i="89"/>
  <c r="C52" i="89"/>
  <c r="C53" i="89"/>
  <c r="C54" i="89"/>
  <c r="C55" i="89"/>
  <c r="C56" i="89"/>
  <c r="C57" i="89"/>
  <c r="C58" i="89"/>
  <c r="C59" i="89"/>
  <c r="C60" i="89"/>
  <c r="C61" i="89"/>
  <c r="C62" i="89"/>
  <c r="C63" i="89"/>
  <c r="C64" i="89"/>
  <c r="C65" i="89"/>
  <c r="C26" i="89"/>
  <c r="C4" i="89"/>
  <c r="C5" i="89"/>
  <c r="C6" i="89"/>
  <c r="C7" i="89"/>
  <c r="C8" i="89"/>
  <c r="C9" i="89"/>
  <c r="C10" i="89"/>
  <c r="C11" i="89"/>
  <c r="C12" i="89"/>
  <c r="C13" i="89"/>
  <c r="C14" i="89"/>
  <c r="C15" i="89"/>
  <c r="C16" i="89"/>
  <c r="C17" i="89"/>
  <c r="C18" i="89"/>
  <c r="C19" i="89"/>
  <c r="C20" i="89"/>
  <c r="C21" i="89"/>
  <c r="C3" i="89"/>
  <c r="A22" i="89"/>
  <c r="B22" i="89"/>
  <c r="G22" i="89"/>
  <c r="A52" i="89"/>
  <c r="B52" i="89"/>
  <c r="G52" i="89"/>
  <c r="A53" i="89"/>
  <c r="B53" i="89"/>
  <c r="G53" i="89"/>
  <c r="A54" i="89"/>
  <c r="B54" i="89"/>
  <c r="G54" i="89"/>
  <c r="A55" i="89"/>
  <c r="B55" i="89"/>
  <c r="G55" i="89"/>
  <c r="A56" i="89"/>
  <c r="B56" i="89"/>
  <c r="G56" i="89"/>
  <c r="A57" i="89"/>
  <c r="B57" i="89"/>
  <c r="G57" i="89"/>
  <c r="A58" i="89"/>
  <c r="B58" i="89"/>
  <c r="G58" i="89"/>
  <c r="A59" i="89"/>
  <c r="B59" i="89"/>
  <c r="G59" i="89"/>
  <c r="A60" i="89"/>
  <c r="B60" i="89"/>
  <c r="G60" i="89"/>
  <c r="A61" i="89"/>
  <c r="B61" i="89"/>
  <c r="G61" i="89"/>
  <c r="A62" i="89"/>
  <c r="B62" i="89"/>
  <c r="G62" i="89"/>
  <c r="A63" i="89"/>
  <c r="B63" i="89"/>
  <c r="G63" i="89"/>
  <c r="A64" i="89"/>
  <c r="B64" i="89"/>
  <c r="G64" i="89"/>
  <c r="A65" i="89"/>
  <c r="B65" i="89"/>
  <c r="G65" i="89"/>
  <c r="A66" i="89"/>
  <c r="B66" i="89"/>
  <c r="D66" i="89"/>
  <c r="F66" i="89"/>
  <c r="G66" i="89"/>
  <c r="A67" i="89"/>
  <c r="B67" i="89"/>
  <c r="C67" i="89"/>
  <c r="D67" i="89"/>
  <c r="E67" i="89"/>
  <c r="F67" i="89"/>
  <c r="G67" i="89"/>
  <c r="A68" i="89"/>
  <c r="B68" i="89"/>
  <c r="C68" i="89"/>
  <c r="D68" i="89"/>
  <c r="E68" i="89"/>
  <c r="F68" i="89"/>
  <c r="G68" i="89"/>
  <c r="A69" i="89"/>
  <c r="B69" i="89"/>
  <c r="C69" i="89"/>
  <c r="D69" i="89"/>
  <c r="E69" i="89"/>
  <c r="F69" i="89"/>
  <c r="G69" i="89"/>
  <c r="A70" i="89"/>
  <c r="B70" i="89"/>
  <c r="C70" i="89"/>
  <c r="D70" i="89"/>
  <c r="E70" i="89"/>
  <c r="F70" i="89"/>
  <c r="G70" i="89"/>
  <c r="A71" i="89"/>
  <c r="B71" i="89"/>
  <c r="C71" i="89"/>
  <c r="D71" i="89"/>
  <c r="E71" i="89"/>
  <c r="F71" i="89"/>
  <c r="G71" i="89"/>
  <c r="A72" i="89"/>
  <c r="B72" i="89"/>
  <c r="C72" i="89"/>
  <c r="D72" i="89"/>
  <c r="E72" i="89"/>
  <c r="F72" i="89"/>
  <c r="G72" i="89"/>
  <c r="B2" i="89"/>
  <c r="C2" i="89"/>
  <c r="D2" i="89"/>
  <c r="E2" i="89"/>
  <c r="F2" i="89"/>
  <c r="G2" i="89"/>
  <c r="A3" i="89"/>
  <c r="B3" i="89"/>
  <c r="D3" i="89"/>
  <c r="E3" i="89"/>
  <c r="F3" i="89"/>
  <c r="G3" i="89"/>
  <c r="A4" i="89"/>
  <c r="B4" i="89"/>
  <c r="D4" i="89"/>
  <c r="E4" i="89"/>
  <c r="F4" i="89"/>
  <c r="G4" i="89"/>
  <c r="A5" i="89"/>
  <c r="B5" i="89"/>
  <c r="D5" i="89"/>
  <c r="E5" i="89"/>
  <c r="F5" i="89"/>
  <c r="G5" i="89"/>
  <c r="A6" i="89"/>
  <c r="B6" i="89"/>
  <c r="D6" i="89"/>
  <c r="E6" i="89"/>
  <c r="F6" i="89"/>
  <c r="G6" i="89"/>
  <c r="A7" i="89"/>
  <c r="B7" i="89"/>
  <c r="D7" i="89"/>
  <c r="E7" i="89"/>
  <c r="F7" i="89"/>
  <c r="G7" i="89"/>
  <c r="A8" i="89"/>
  <c r="B8" i="89"/>
  <c r="D8" i="89"/>
  <c r="E8" i="89"/>
  <c r="F8" i="89"/>
  <c r="G8" i="89"/>
  <c r="A9" i="89"/>
  <c r="B9" i="89"/>
  <c r="D9" i="89"/>
  <c r="E9" i="89"/>
  <c r="F9" i="89"/>
  <c r="G9" i="89"/>
  <c r="A10" i="89"/>
  <c r="B10" i="89"/>
  <c r="D10" i="89"/>
  <c r="E10" i="89"/>
  <c r="F10" i="89"/>
  <c r="G10" i="89"/>
  <c r="A11" i="89"/>
  <c r="B11" i="89"/>
  <c r="D11" i="89"/>
  <c r="E11" i="89"/>
  <c r="F11" i="89"/>
  <c r="G11" i="89"/>
  <c r="A12" i="89"/>
  <c r="B12" i="89"/>
  <c r="D12" i="89"/>
  <c r="E12" i="89"/>
  <c r="F12" i="89"/>
  <c r="G12" i="89"/>
  <c r="A13" i="89"/>
  <c r="B13" i="89"/>
  <c r="D13" i="89"/>
  <c r="E13" i="89"/>
  <c r="F13" i="89"/>
  <c r="G13" i="89"/>
  <c r="A14" i="89"/>
  <c r="B14" i="89"/>
  <c r="D14" i="89"/>
  <c r="E14" i="89"/>
  <c r="F14" i="89"/>
  <c r="G14" i="89"/>
  <c r="A15" i="89"/>
  <c r="B15" i="89"/>
  <c r="D15" i="89"/>
  <c r="E15" i="89"/>
  <c r="F15" i="89"/>
  <c r="G15" i="89"/>
  <c r="A16" i="89"/>
  <c r="B16" i="89"/>
  <c r="D16" i="89"/>
  <c r="E16" i="89"/>
  <c r="F16" i="89"/>
  <c r="G16" i="89"/>
  <c r="A17" i="89"/>
  <c r="B17" i="89"/>
  <c r="D17" i="89"/>
  <c r="E17" i="89"/>
  <c r="F17" i="89"/>
  <c r="G17" i="89"/>
  <c r="A18" i="89"/>
  <c r="B18" i="89"/>
  <c r="D18" i="89"/>
  <c r="E18" i="89"/>
  <c r="F18" i="89"/>
  <c r="G18" i="89"/>
  <c r="A19" i="89"/>
  <c r="B19" i="89"/>
  <c r="D19" i="89"/>
  <c r="E19" i="89"/>
  <c r="F19" i="89"/>
  <c r="G19" i="89"/>
  <c r="A20" i="89"/>
  <c r="B20" i="89"/>
  <c r="D20" i="89"/>
  <c r="E20" i="89"/>
  <c r="F20" i="89"/>
  <c r="G20" i="89"/>
  <c r="A21" i="89"/>
  <c r="B21" i="89"/>
  <c r="D21" i="89"/>
  <c r="E21" i="89"/>
  <c r="F21" i="89"/>
  <c r="G21" i="89"/>
  <c r="A25" i="89"/>
  <c r="B25" i="89"/>
  <c r="C25" i="89"/>
  <c r="D25" i="89"/>
  <c r="E25" i="89"/>
  <c r="F25" i="89"/>
  <c r="G25" i="89"/>
  <c r="A26" i="89"/>
  <c r="B26" i="89"/>
  <c r="G26" i="89"/>
  <c r="A27" i="89"/>
  <c r="B27" i="89"/>
  <c r="G27" i="89"/>
  <c r="A28" i="89"/>
  <c r="B28" i="89"/>
  <c r="G28" i="89"/>
  <c r="A29" i="89"/>
  <c r="B29" i="89"/>
  <c r="G29" i="89"/>
  <c r="A30" i="89"/>
  <c r="B30" i="89"/>
  <c r="G30" i="89"/>
  <c r="A31" i="89"/>
  <c r="B31" i="89"/>
  <c r="G31" i="89"/>
  <c r="A32" i="89"/>
  <c r="B32" i="89"/>
  <c r="G32" i="89"/>
  <c r="A33" i="89"/>
  <c r="B33" i="89"/>
  <c r="G33" i="89"/>
  <c r="A34" i="89"/>
  <c r="B34" i="89"/>
  <c r="G34" i="89"/>
  <c r="A35" i="89"/>
  <c r="B35" i="89"/>
  <c r="G35" i="89"/>
  <c r="A36" i="89"/>
  <c r="B36" i="89"/>
  <c r="G36" i="89"/>
  <c r="A37" i="89"/>
  <c r="B37" i="89"/>
  <c r="G37" i="89"/>
  <c r="A38" i="89"/>
  <c r="B38" i="89"/>
  <c r="G38" i="89"/>
  <c r="A39" i="89"/>
  <c r="B39" i="89"/>
  <c r="G39" i="89"/>
  <c r="A40" i="89"/>
  <c r="B40" i="89"/>
  <c r="G40" i="89"/>
  <c r="A41" i="89"/>
  <c r="B41" i="89"/>
  <c r="G41" i="89"/>
  <c r="A42" i="89"/>
  <c r="B42" i="89"/>
  <c r="G42" i="89"/>
  <c r="A43" i="89"/>
  <c r="B43" i="89"/>
  <c r="G43" i="89"/>
  <c r="A44" i="89"/>
  <c r="B44" i="89"/>
  <c r="G44" i="89"/>
  <c r="A45" i="89"/>
  <c r="B45" i="89"/>
  <c r="G45" i="89"/>
  <c r="A46" i="89"/>
  <c r="B46" i="89"/>
  <c r="G46" i="89"/>
  <c r="A47" i="89"/>
  <c r="B47" i="89"/>
  <c r="G47" i="89"/>
  <c r="A48" i="89"/>
  <c r="B48" i="89"/>
  <c r="G48" i="89"/>
  <c r="A49" i="89"/>
  <c r="B49" i="89"/>
  <c r="G49" i="89"/>
  <c r="A50" i="89"/>
  <c r="B50" i="89"/>
  <c r="G50" i="89"/>
  <c r="A51" i="89"/>
  <c r="B51" i="89"/>
  <c r="G51" i="89"/>
  <c r="G1" i="89"/>
  <c r="C24" i="89"/>
  <c r="C1" i="89"/>
  <c r="E24" i="89"/>
  <c r="E1" i="89"/>
  <c r="I35" i="88"/>
  <c r="G35" i="88"/>
  <c r="E35" i="88"/>
  <c r="C35" i="88"/>
  <c r="B35" i="88"/>
  <c r="I34" i="88"/>
  <c r="H34" i="88"/>
  <c r="G34" i="88"/>
  <c r="F34" i="88"/>
  <c r="E34" i="88"/>
  <c r="D34" i="88"/>
  <c r="C34" i="88"/>
  <c r="B34" i="88"/>
  <c r="I33" i="88"/>
  <c r="H33" i="88"/>
  <c r="G33" i="88"/>
  <c r="F33" i="88"/>
  <c r="E33" i="88"/>
  <c r="D33" i="88"/>
  <c r="C33" i="88"/>
  <c r="B33" i="88"/>
  <c r="I32" i="88"/>
  <c r="H32" i="88"/>
  <c r="G32" i="88"/>
  <c r="F32" i="88"/>
  <c r="E32" i="88"/>
  <c r="D32" i="88"/>
  <c r="C32" i="88"/>
  <c r="B32" i="88"/>
  <c r="I31" i="88"/>
  <c r="H31" i="88"/>
  <c r="G31" i="88"/>
  <c r="F31" i="88"/>
  <c r="E31" i="88"/>
  <c r="D31" i="88"/>
  <c r="C31" i="88"/>
  <c r="B31" i="88"/>
  <c r="I30" i="88"/>
  <c r="H30" i="88"/>
  <c r="G30" i="88"/>
  <c r="F30" i="88"/>
  <c r="E30" i="88"/>
  <c r="D30" i="88"/>
  <c r="C30" i="88"/>
  <c r="B30" i="88"/>
  <c r="I29" i="88"/>
  <c r="H29" i="88"/>
  <c r="G29" i="88"/>
  <c r="F29" i="88"/>
  <c r="E29" i="88"/>
  <c r="D29" i="88"/>
  <c r="C29" i="88"/>
  <c r="B29" i="88"/>
  <c r="I28" i="88"/>
  <c r="H28" i="88"/>
  <c r="G28" i="88"/>
  <c r="F28" i="88"/>
  <c r="E28" i="88"/>
  <c r="D28" i="88"/>
  <c r="C28" i="88"/>
  <c r="B28" i="88"/>
  <c r="I27" i="88"/>
  <c r="H27" i="88"/>
  <c r="G27" i="88"/>
  <c r="F27" i="88"/>
  <c r="E27" i="88"/>
  <c r="D27" i="88"/>
  <c r="C27" i="88"/>
  <c r="B27" i="88"/>
  <c r="I26" i="88"/>
  <c r="H26" i="88"/>
  <c r="G26" i="88"/>
  <c r="F26" i="88"/>
  <c r="E26" i="88"/>
  <c r="D26" i="88"/>
  <c r="C26" i="88"/>
  <c r="B26" i="88"/>
  <c r="I25" i="88"/>
  <c r="H25" i="88"/>
  <c r="G25" i="88"/>
  <c r="F25" i="88"/>
  <c r="E25" i="88"/>
  <c r="D25" i="88"/>
  <c r="C25" i="88"/>
  <c r="B25" i="88"/>
  <c r="I24" i="88"/>
  <c r="H24" i="88"/>
  <c r="G24" i="88"/>
  <c r="F24" i="88"/>
  <c r="E24" i="88"/>
  <c r="D24" i="88"/>
  <c r="C24" i="88"/>
  <c r="B24" i="88"/>
  <c r="I23" i="88"/>
  <c r="H23" i="88"/>
  <c r="G23" i="88"/>
  <c r="F23" i="88"/>
  <c r="E23" i="88"/>
  <c r="D23" i="88"/>
  <c r="C23" i="88"/>
  <c r="B23" i="88"/>
  <c r="I22" i="88"/>
  <c r="H22" i="88"/>
  <c r="G22" i="88"/>
  <c r="F22" i="88"/>
  <c r="E22" i="88"/>
  <c r="D22" i="88"/>
  <c r="C22" i="88"/>
  <c r="B22" i="88"/>
  <c r="I21" i="88"/>
  <c r="H21" i="88"/>
  <c r="G21" i="88"/>
  <c r="F21" i="88"/>
  <c r="E21" i="88"/>
  <c r="D21" i="88"/>
  <c r="C21" i="88"/>
  <c r="B21" i="88"/>
  <c r="I20" i="88"/>
  <c r="H20" i="88"/>
  <c r="G20" i="88"/>
  <c r="F20" i="88"/>
  <c r="E20" i="88"/>
  <c r="D20" i="88"/>
  <c r="C20" i="88"/>
  <c r="B20" i="88"/>
  <c r="I19" i="88"/>
  <c r="H19" i="88"/>
  <c r="G19" i="88"/>
  <c r="F19" i="88"/>
  <c r="E19" i="88"/>
  <c r="D19" i="88"/>
  <c r="C19" i="88"/>
  <c r="B19" i="88"/>
  <c r="I18" i="88"/>
  <c r="H18" i="88"/>
  <c r="G18" i="88"/>
  <c r="F18" i="88"/>
  <c r="E18" i="88"/>
  <c r="D18" i="88"/>
  <c r="C18" i="88"/>
  <c r="B18" i="88"/>
  <c r="I17" i="88"/>
  <c r="H17" i="88"/>
  <c r="G17" i="88"/>
  <c r="F17" i="88"/>
  <c r="E17" i="88"/>
  <c r="D17" i="88"/>
  <c r="C17" i="88"/>
  <c r="B17" i="88"/>
  <c r="I16" i="88"/>
  <c r="H16" i="88"/>
  <c r="G16" i="88"/>
  <c r="F16" i="88"/>
  <c r="E16" i="88"/>
  <c r="D16" i="88"/>
  <c r="C16" i="88"/>
  <c r="B16" i="88"/>
  <c r="I15" i="88"/>
  <c r="H15" i="88"/>
  <c r="G15" i="88"/>
  <c r="F15" i="88"/>
  <c r="E15" i="88"/>
  <c r="D15" i="88"/>
  <c r="C15" i="88"/>
  <c r="B15" i="88"/>
  <c r="I14" i="88"/>
  <c r="H14" i="88"/>
  <c r="G14" i="88"/>
  <c r="F14" i="88"/>
  <c r="E14" i="88"/>
  <c r="D14" i="88"/>
  <c r="C14" i="88"/>
  <c r="B14" i="88"/>
  <c r="I13" i="88"/>
  <c r="H13" i="88"/>
  <c r="G13" i="88"/>
  <c r="F13" i="88"/>
  <c r="E13" i="88"/>
  <c r="D13" i="88"/>
  <c r="C13" i="88"/>
  <c r="B13" i="88"/>
  <c r="I12" i="88"/>
  <c r="H12" i="88"/>
  <c r="G12" i="88"/>
  <c r="E12" i="88"/>
  <c r="D12" i="88"/>
  <c r="C12" i="88"/>
  <c r="B12" i="88"/>
  <c r="I11" i="88"/>
  <c r="H11" i="88"/>
  <c r="G11" i="88"/>
  <c r="F11" i="88"/>
  <c r="E11" i="88"/>
  <c r="D11" i="88"/>
  <c r="C11" i="88"/>
  <c r="B11" i="88"/>
  <c r="I10" i="88"/>
  <c r="H10" i="88"/>
  <c r="G10" i="88"/>
  <c r="F10" i="88"/>
  <c r="E10" i="88"/>
  <c r="D10" i="88"/>
  <c r="C10" i="88"/>
  <c r="B10" i="88"/>
  <c r="I9" i="88"/>
  <c r="H9" i="88"/>
  <c r="G9" i="88"/>
  <c r="F9" i="88"/>
  <c r="E9" i="88"/>
  <c r="D9" i="88"/>
  <c r="C9" i="88"/>
  <c r="B9" i="88"/>
  <c r="I8" i="88"/>
  <c r="H8" i="88"/>
  <c r="G8" i="88"/>
  <c r="F8" i="88"/>
  <c r="E8" i="88"/>
  <c r="D8" i="88"/>
  <c r="C8" i="88"/>
  <c r="B8" i="88"/>
  <c r="I7" i="88"/>
  <c r="H7" i="88"/>
  <c r="G7" i="88"/>
  <c r="F7" i="88"/>
  <c r="E7" i="88"/>
  <c r="D7" i="88"/>
  <c r="C7" i="88"/>
  <c r="B7" i="88"/>
  <c r="I6" i="88"/>
  <c r="H6" i="88"/>
  <c r="G6" i="88"/>
  <c r="F6" i="88"/>
  <c r="E6" i="88"/>
  <c r="D6" i="88"/>
  <c r="C6" i="88"/>
  <c r="B6" i="88"/>
  <c r="I5" i="88"/>
  <c r="H5" i="88"/>
  <c r="G5" i="88"/>
  <c r="F5" i="88"/>
  <c r="E5" i="88"/>
  <c r="D5" i="88"/>
  <c r="C5" i="88"/>
  <c r="B5" i="88"/>
  <c r="I4" i="88"/>
  <c r="H4" i="88"/>
  <c r="G4" i="88"/>
  <c r="F4" i="88"/>
  <c r="E4" i="88"/>
  <c r="D4" i="88"/>
  <c r="C4" i="88"/>
  <c r="B4" i="88"/>
  <c r="I3" i="88"/>
  <c r="H3" i="88"/>
  <c r="G3" i="88"/>
  <c r="E3" i="88"/>
  <c r="D3" i="88"/>
  <c r="C3" i="88"/>
  <c r="B3" i="88"/>
  <c r="I2" i="88"/>
  <c r="H2" i="88"/>
  <c r="G2" i="88"/>
  <c r="F2" i="88"/>
  <c r="E2" i="88"/>
  <c r="D2" i="88"/>
  <c r="C2" i="88"/>
  <c r="B2" i="88"/>
  <c r="D1" i="88"/>
  <c r="F1" i="88"/>
  <c r="H1" i="88"/>
  <c r="B1" i="88"/>
  <c r="D151" i="86" l="1"/>
  <c r="C151" i="86"/>
  <c r="E150" i="86"/>
  <c r="E151" i="86" s="1"/>
  <c r="E155" i="86"/>
  <c r="D136" i="86"/>
  <c r="C136" i="86"/>
  <c r="E135" i="86"/>
  <c r="E136" i="86" s="1"/>
  <c r="D120" i="86"/>
  <c r="C120" i="86"/>
  <c r="E118" i="86"/>
  <c r="E117" i="86"/>
  <c r="E116" i="86"/>
  <c r="E115" i="86"/>
  <c r="E114" i="86"/>
  <c r="D48" i="86"/>
  <c r="C48" i="86"/>
  <c r="E47" i="86"/>
  <c r="E48" i="86" s="1"/>
  <c r="E120" i="86" l="1"/>
  <c r="G33" i="87" l="1"/>
  <c r="G24" i="87"/>
  <c r="E26" i="89" l="1"/>
  <c r="F3" i="88"/>
  <c r="G64" i="87"/>
  <c r="E35" i="89"/>
  <c r="F12" i="88"/>
  <c r="J22" i="87"/>
  <c r="F22" i="89" s="1"/>
  <c r="I22" i="87"/>
  <c r="E22" i="89" s="1"/>
  <c r="F35" i="88" l="1"/>
  <c r="E66" i="89"/>
  <c r="H20" i="86"/>
  <c r="D257" i="86" l="1"/>
  <c r="C257" i="86"/>
  <c r="E256" i="86"/>
  <c r="E257" i="86" s="1"/>
  <c r="E247" i="86"/>
  <c r="E248" i="86" s="1"/>
  <c r="C235" i="86"/>
  <c r="D227" i="86"/>
  <c r="C227" i="86"/>
  <c r="E226" i="86"/>
  <c r="E225" i="86"/>
  <c r="E224" i="86"/>
  <c r="E223" i="86"/>
  <c r="C216" i="86"/>
  <c r="E216" i="86" s="1"/>
  <c r="E215" i="86"/>
  <c r="E214" i="86"/>
  <c r="E213" i="86"/>
  <c r="E212" i="86"/>
  <c r="E211" i="86"/>
  <c r="D207" i="86"/>
  <c r="C207" i="86"/>
  <c r="E206" i="86"/>
  <c r="E207" i="86" s="1"/>
  <c r="C202" i="86"/>
  <c r="E201" i="86"/>
  <c r="E200" i="86"/>
  <c r="E199" i="86"/>
  <c r="E198" i="86"/>
  <c r="E197" i="86"/>
  <c r="E196" i="86"/>
  <c r="D192" i="86"/>
  <c r="C192" i="86"/>
  <c r="E191" i="86"/>
  <c r="E190" i="86"/>
  <c r="E189" i="86"/>
  <c r="E188" i="86"/>
  <c r="E187" i="86"/>
  <c r="E186" i="86"/>
  <c r="D182" i="86"/>
  <c r="C182" i="86"/>
  <c r="E181" i="86"/>
  <c r="E182" i="86" s="1"/>
  <c r="D172" i="86"/>
  <c r="C172" i="86"/>
  <c r="E171" i="86"/>
  <c r="E170" i="86"/>
  <c r="E169" i="86"/>
  <c r="E168" i="86"/>
  <c r="E167" i="86"/>
  <c r="D163" i="86"/>
  <c r="C163" i="86"/>
  <c r="E162" i="86"/>
  <c r="E161" i="86"/>
  <c r="D146" i="86"/>
  <c r="C146" i="86"/>
  <c r="E145" i="86"/>
  <c r="E146" i="86" s="1"/>
  <c r="D141" i="86"/>
  <c r="C141" i="86"/>
  <c r="E140" i="86"/>
  <c r="E141" i="86" s="1"/>
  <c r="D132" i="86"/>
  <c r="C132" i="86"/>
  <c r="E131" i="86"/>
  <c r="E132" i="86" s="1"/>
  <c r="C127" i="86"/>
  <c r="E126" i="86"/>
  <c r="E127" i="86" s="1"/>
  <c r="E163" i="86" l="1"/>
  <c r="E227" i="86"/>
  <c r="E202" i="86"/>
  <c r="E172" i="86"/>
  <c r="E192" i="86"/>
  <c r="D110" i="86"/>
  <c r="C110" i="86"/>
  <c r="E109" i="86"/>
  <c r="E108" i="86"/>
  <c r="E107" i="86"/>
  <c r="E106" i="86"/>
  <c r="E105" i="86"/>
  <c r="E104" i="86"/>
  <c r="E103" i="86"/>
  <c r="E102" i="86"/>
  <c r="E101" i="86"/>
  <c r="E100" i="86"/>
  <c r="E99" i="86"/>
  <c r="E98" i="86"/>
  <c r="E97" i="86"/>
  <c r="E96" i="86"/>
  <c r="E95" i="86"/>
  <c r="E94" i="86"/>
  <c r="D88" i="86"/>
  <c r="C88" i="86"/>
  <c r="E87" i="86"/>
  <c r="E86" i="86"/>
  <c r="E85" i="86"/>
  <c r="C55" i="86"/>
  <c r="E54" i="86"/>
  <c r="E53" i="86"/>
  <c r="D43" i="86"/>
  <c r="C43" i="86"/>
  <c r="E42" i="86"/>
  <c r="E41" i="86"/>
  <c r="D38" i="86"/>
  <c r="C38" i="86"/>
  <c r="E37" i="86"/>
  <c r="E36" i="86"/>
  <c r="E35" i="86"/>
  <c r="E34" i="86"/>
  <c r="E33" i="86"/>
  <c r="E32" i="86"/>
  <c r="E31" i="86"/>
  <c r="E30" i="86"/>
  <c r="E29" i="86"/>
  <c r="E28" i="86"/>
  <c r="E27" i="86"/>
  <c r="E26" i="86"/>
  <c r="E25" i="86"/>
  <c r="E24" i="86"/>
  <c r="E23" i="86"/>
  <c r="E22" i="86"/>
  <c r="E21" i="86"/>
  <c r="E20" i="86"/>
  <c r="E19" i="86"/>
  <c r="E18" i="86"/>
  <c r="E17" i="86"/>
  <c r="D13" i="86"/>
  <c r="C13" i="86"/>
  <c r="E12" i="86"/>
  <c r="E11" i="86"/>
  <c r="E10" i="86"/>
  <c r="E9" i="86"/>
  <c r="E55" i="86" l="1"/>
  <c r="E88" i="86"/>
  <c r="E110" i="86"/>
  <c r="E43" i="86"/>
  <c r="E13" i="86"/>
  <c r="E38" i="86"/>
  <c r="K64" i="87" l="1"/>
  <c r="H35" i="88" s="1"/>
  <c r="C64" i="87"/>
  <c r="F22" i="87"/>
  <c r="D22" i="89" s="1"/>
  <c r="E22" i="87"/>
  <c r="C22" i="89" s="1"/>
  <c r="D35" i="88" l="1"/>
  <c r="C66" i="89"/>
  <c r="D156" i="86"/>
  <c r="C156" i="86"/>
  <c r="E156" i="86"/>
  <c r="C81" i="86" l="1"/>
  <c r="E4" i="86" l="1"/>
</calcChain>
</file>

<file path=xl/sharedStrings.xml><?xml version="1.0" encoding="utf-8"?>
<sst xmlns="http://schemas.openxmlformats.org/spreadsheetml/2006/main" count="448" uniqueCount="336">
  <si>
    <t>Verhuur Digiborden</t>
  </si>
  <si>
    <t>Kosten alternatieve avonden</t>
  </si>
  <si>
    <t>Kosten Digiborden</t>
  </si>
  <si>
    <t>Kosten interne competitie (incl. ALV)</t>
  </si>
  <si>
    <t>Sponsoren</t>
  </si>
  <si>
    <t>Kosten aanschaf materiaal</t>
  </si>
  <si>
    <t>Portokosten</t>
  </si>
  <si>
    <t>totaal</t>
  </si>
  <si>
    <t>Ontvangen ING rentemeerrekening</t>
  </si>
  <si>
    <t>Kosten externe competitie (incl. Brandstof)</t>
  </si>
  <si>
    <t>Kosten representatie</t>
  </si>
  <si>
    <t>Kosten administratie</t>
  </si>
  <si>
    <t>Kosten website</t>
  </si>
  <si>
    <t>Kosten materiaalverzekering &amp; KvK</t>
  </si>
  <si>
    <t>Diverse kosten</t>
  </si>
  <si>
    <t>Sponsoren rapid toernooi</t>
  </si>
  <si>
    <t>Kosten kersttoernooi</t>
  </si>
  <si>
    <t>Digiborden</t>
  </si>
  <si>
    <t>Reserve Digiborden (verlies) of winst</t>
  </si>
  <si>
    <t>Materiaal</t>
  </si>
  <si>
    <t>Verhuur Klokken</t>
  </si>
  <si>
    <t>Reserve Materiaal (verlies) of winst</t>
  </si>
  <si>
    <t>Clubblad de Balans</t>
  </si>
  <si>
    <t>Verbruik Covers</t>
  </si>
  <si>
    <t>Clubblad Balans Incl. Vouwen / Nieten</t>
  </si>
  <si>
    <t>Regel</t>
  </si>
  <si>
    <t>Post</t>
  </si>
  <si>
    <t>debet</t>
  </si>
  <si>
    <t>credit</t>
  </si>
  <si>
    <t>ING Rekening</t>
  </si>
  <si>
    <t>ING Rentemeer rekening</t>
  </si>
  <si>
    <t>Algemene reserve</t>
  </si>
  <si>
    <t>Reserve Materiaal</t>
  </si>
  <si>
    <t>Reserve Digiborden</t>
  </si>
  <si>
    <t>Resultaat Jaarrekening</t>
  </si>
  <si>
    <t>Vooruit ontvangen contributie</t>
  </si>
  <si>
    <t>Nog te ontvangen contributie</t>
  </si>
  <si>
    <t>Rekening Courant SGS contributie</t>
  </si>
  <si>
    <t>Voorraad Covers</t>
  </si>
  <si>
    <t>Voorraad Postzegels</t>
  </si>
  <si>
    <t>Voorraad Kopieer (abonnement)</t>
  </si>
  <si>
    <t>Totaal</t>
  </si>
  <si>
    <t>Bank kosten ING:</t>
  </si>
  <si>
    <t>2 ere leden à €0</t>
  </si>
  <si>
    <t>Donaties:</t>
  </si>
  <si>
    <t>Kosten interne competitie (incl. ALV):</t>
  </si>
  <si>
    <t xml:space="preserve">Totaal </t>
  </si>
  <si>
    <t>Betaalde zaalhuur:</t>
  </si>
  <si>
    <t>Betaalde SGS contributie:</t>
  </si>
  <si>
    <t>Kosten Website:</t>
  </si>
  <si>
    <t>Webhosting (De Heeg.nl)</t>
  </si>
  <si>
    <t xml:space="preserve">De verwachting is dat dit bedrag komend seizoen gelijk zal blijven, </t>
  </si>
  <si>
    <t>Kosten materiaalverzekering &amp; KvK:</t>
  </si>
  <si>
    <t>Kosten alternatieve avonden:</t>
  </si>
  <si>
    <t>Sponsoren Rapid toernooi:</t>
  </si>
  <si>
    <t>Koenhein BV</t>
  </si>
  <si>
    <t>Kosten Kersttoernooi:</t>
  </si>
  <si>
    <t>Hapjes Dijckzigt</t>
  </si>
  <si>
    <t>Kosten Digiborden:</t>
  </si>
  <si>
    <t>Kosten aanschaf materiaal:</t>
  </si>
  <si>
    <t>Verbruik covers:</t>
  </si>
  <si>
    <t>Verbruik Covers:</t>
  </si>
  <si>
    <t>Clubblad Balans Incl. Vouwen / Nieten:</t>
  </si>
  <si>
    <t>Portokosten:</t>
  </si>
  <si>
    <t>Sponsoren Balans:</t>
  </si>
  <si>
    <t>Midgetgolf Bilthoven</t>
  </si>
  <si>
    <t>Hotspirit</t>
  </si>
  <si>
    <t xml:space="preserve">daarom begroot op </t>
  </si>
  <si>
    <t>ontvangen</t>
  </si>
  <si>
    <t>niet ontvangen</t>
  </si>
  <si>
    <r>
      <t>Daarom begroot op</t>
    </r>
    <r>
      <rPr>
        <sz val="8"/>
        <color indexed="10"/>
        <rFont val="Calibri"/>
        <family val="2"/>
      </rPr>
      <t/>
    </r>
  </si>
  <si>
    <t>Dit zijn periodieke kosten voor nieuwe batterijen, snoeren etc.</t>
  </si>
  <si>
    <t>Voor komend seizoen begroot op</t>
  </si>
  <si>
    <t>Verwachte evenementen voor verhuur digiborden:</t>
  </si>
  <si>
    <t>daarom begroot op</t>
  </si>
  <si>
    <t xml:space="preserve"> </t>
  </si>
  <si>
    <t>al ontvangen</t>
  </si>
  <si>
    <t xml:space="preserve">totaal </t>
  </si>
  <si>
    <t xml:space="preserve">Verwachting is dat dit ongeveer hetzelfde zal zijn, </t>
  </si>
  <si>
    <t>nog te ontvangen</t>
  </si>
  <si>
    <t>totaal te ontvangen</t>
  </si>
  <si>
    <t>betaald</t>
  </si>
  <si>
    <t>nog te betalen</t>
  </si>
  <si>
    <t>betalen totaal</t>
  </si>
  <si>
    <t>te ontvangen totaal</t>
  </si>
  <si>
    <t>opbrengst verkoop notatieboekjes</t>
  </si>
  <si>
    <t>gestopt</t>
  </si>
  <si>
    <t>Zoeken naar sponsoren</t>
  </si>
  <si>
    <t>Reserveringen Q3 kosten</t>
  </si>
  <si>
    <t>Crediteuren</t>
  </si>
  <si>
    <t>12a</t>
  </si>
  <si>
    <t>Verlies/winst</t>
  </si>
  <si>
    <t xml:space="preserve">We gaan uit van verhuur voor </t>
  </si>
  <si>
    <t xml:space="preserve">Er is nog maar een sponsor voor de Balans. </t>
  </si>
  <si>
    <t>kosten</t>
  </si>
  <si>
    <t>opbrengsten</t>
  </si>
  <si>
    <t>Begroting 2018-2019</t>
  </si>
  <si>
    <t>TOTAAL</t>
  </si>
  <si>
    <t>Donaties Gouden Lopers en Damrakkers</t>
  </si>
  <si>
    <t>Voorjaarsdonaties en incidentele donaties</t>
  </si>
  <si>
    <t>Voorjaarsdonatie en incidentele donatie</t>
  </si>
  <si>
    <t>voorraad</t>
  </si>
  <si>
    <t>Portokosten Balans : postzegels (pz) en enveloppen (env)</t>
  </si>
  <si>
    <t>Portokosten: toelichting</t>
  </si>
  <si>
    <t>De portokosten van de verschillende nummers kunnen uiteenlopen.</t>
  </si>
  <si>
    <t xml:space="preserve">Opbrengst ZAK </t>
  </si>
  <si>
    <t>Contributiebedrag baseren op ontvangen bedrag in het voorafgaande jaar</t>
  </si>
  <si>
    <t xml:space="preserve">De verwachting is dat dit bedrag komend seizoen ongeveer gelijk zal blijven, </t>
  </si>
  <si>
    <t>W&amp;V-rekening 2018-2019</t>
  </si>
  <si>
    <t>Begroting 2019-2020</t>
  </si>
  <si>
    <t>Beginbalans 1 augustus 2018</t>
  </si>
  <si>
    <t>Eindbalans 31 juli 2019</t>
  </si>
  <si>
    <t>SGS contributie</t>
  </si>
  <si>
    <t>3.5</t>
  </si>
  <si>
    <t>Totofonds</t>
  </si>
  <si>
    <t>Bank kosten ING 2018-2019:</t>
  </si>
  <si>
    <t>Afrekening betalingsverkeer Q3 2018 (€ 41,00-€ 13,50)</t>
  </si>
  <si>
    <t>Afrekening betalingsverkeer Q4 2018</t>
  </si>
  <si>
    <t>Afrekening betalingsverkeer Q1 2019</t>
  </si>
  <si>
    <t>Afrekening betalingsverkeer Q2 2019</t>
  </si>
  <si>
    <t>contributie 2018-2019 is als volgt opgebouwd:</t>
  </si>
  <si>
    <t>doelbedrag</t>
  </si>
  <si>
    <t>5 volle leden à € 108 in termijnen</t>
  </si>
  <si>
    <t>1 vol lid per 1 oktober 2018 à € 90</t>
  </si>
  <si>
    <t>1 vol lid per 1 november 2018 à € 81</t>
  </si>
  <si>
    <t>1 vol lid per 1 december 2018 à € 72</t>
  </si>
  <si>
    <t>1 vol lid per 1 januari 2019 à € 63</t>
  </si>
  <si>
    <t>1 vol lid per 1 maart 2019 à € 45</t>
  </si>
  <si>
    <t>1 vol lid per 1 april 2019 à € 36</t>
  </si>
  <si>
    <t>2 vol lid per 1 mei 2019 à € 27</t>
  </si>
  <si>
    <t>4 volle leden U-pas à € 108</t>
  </si>
  <si>
    <t>1 vol lid U-pas per 1 december 2018 à € 72</t>
  </si>
  <si>
    <t>1 vol lid U-pas per 1 januari 2019 à € 63</t>
  </si>
  <si>
    <t>1 student/U-pas combi per a € 26</t>
  </si>
  <si>
    <t>2 vol student-lid à € 62</t>
  </si>
  <si>
    <t>1 vol student-lid voor 9 mnd</t>
  </si>
  <si>
    <t>1 vol student-lid voor 3 mnd</t>
  </si>
  <si>
    <t>6 dub leden binnen SGS à € 61</t>
  </si>
  <si>
    <t>2 dub leden buiten SGS à € 72</t>
  </si>
  <si>
    <t>1 dub leden buiten SGS per 1 mei 2019 à € 18</t>
  </si>
  <si>
    <t>Bijdrage Damrakkers 2018-2019</t>
  </si>
  <si>
    <t xml:space="preserve">14 Gouden Lopers </t>
  </si>
  <si>
    <t xml:space="preserve">Voorjaarsdonatie 2019 </t>
  </si>
  <si>
    <t>bedankjes 2018-2019</t>
  </si>
  <si>
    <t>Ratingprijzen 2018-2019</t>
  </si>
  <si>
    <t>Kosten externe competitie (incl. brandstof):</t>
  </si>
  <si>
    <t>Consumpties 15 september  2018 KNSB</t>
  </si>
  <si>
    <t>kilometervergoeding 6 oktober 2018 KNSB</t>
  </si>
  <si>
    <t>Consumpties 10 oktober 2018 SOS</t>
  </si>
  <si>
    <t>Consumpties 17 oktober 2018</t>
  </si>
  <si>
    <t>Consumpties 3 november  2018 KNSB</t>
  </si>
  <si>
    <t>Consumpties 21 november 2018 SOS Beker</t>
  </si>
  <si>
    <t>Consumpties 28 november 2018 SOS</t>
  </si>
  <si>
    <t>kilometervergoeding 24 november 2018 KNSB</t>
  </si>
  <si>
    <t>Consumpties 12 december 2018 SOS</t>
  </si>
  <si>
    <t>Consumpties 15 december  2018 KNSB</t>
  </si>
  <si>
    <t>Consumpties 16 januari 2019 SOS</t>
  </si>
  <si>
    <t>Consumpties 30 januari 2019 SOS</t>
  </si>
  <si>
    <t>Consumpties 6 februari 2019 SOS</t>
  </si>
  <si>
    <t>kilometervergoeding 9 februari 2019 KNSB</t>
  </si>
  <si>
    <t>Consumpties 13 februari 2019 SOS</t>
  </si>
  <si>
    <t>Consumpties 16 maart 2019 KNSB (bij Moira-Domtoren)</t>
  </si>
  <si>
    <t>Consumpties 20 maart 2019 SOS</t>
  </si>
  <si>
    <t>Consumpties 3 april 2019 SOS</t>
  </si>
  <si>
    <t>Consumpties 10 april 2019 SOS</t>
  </si>
  <si>
    <t>kilometervergoeding 13 april 2019 KNSB</t>
  </si>
  <si>
    <t>kilometervergoeding 11 mei 2019 KNSB</t>
  </si>
  <si>
    <t>augustus 2018</t>
  </si>
  <si>
    <t>september 2018</t>
  </si>
  <si>
    <t>Dat loopt het gehele jaar door, maar is inclusief KNSB zaterdagen, ons rapidtoernooi, en gebruik van de audiovisuele voorzieningen.</t>
  </si>
  <si>
    <t>zaterdag 15 september 2018</t>
  </si>
  <si>
    <t>oktober 2018</t>
  </si>
  <si>
    <t>november 2018</t>
  </si>
  <si>
    <t>zaterdag 3 november 2018</t>
  </si>
  <si>
    <t>december 2018</t>
  </si>
  <si>
    <t>zaterdag 15 december 2018</t>
  </si>
  <si>
    <t>januari 2019</t>
  </si>
  <si>
    <t>februari 2019</t>
  </si>
  <si>
    <t>maart 2019</t>
  </si>
  <si>
    <t>zaterdag 16 maart 2019 (onderhuur speellocatie Moira-Domtoren)</t>
  </si>
  <si>
    <t>april 2019</t>
  </si>
  <si>
    <t>mei 2019</t>
  </si>
  <si>
    <t>juni 2019</t>
  </si>
  <si>
    <t>juli 2019</t>
  </si>
  <si>
    <t>Totaal sezoen 2018-2019</t>
  </si>
  <si>
    <t>Kosten SGS contributie:</t>
  </si>
  <si>
    <r>
      <t xml:space="preserve">Q3 alleen aug + sept 2018 (61 leden à </t>
    </r>
    <r>
      <rPr>
        <strike/>
        <sz val="11"/>
        <rFont val="Calibri"/>
        <family val="2"/>
        <scheme val="minor"/>
      </rPr>
      <t>€</t>
    </r>
    <r>
      <rPr>
        <sz val="11"/>
        <rFont val="Calibri"/>
        <family val="2"/>
        <scheme val="minor"/>
      </rPr>
      <t xml:space="preserve"> 11,77 *2/3)</t>
    </r>
  </si>
  <si>
    <t>Q4 2018 (58 leden à 11,93)</t>
  </si>
  <si>
    <t xml:space="preserve">Q1 2019 (63 leden à 11,93) </t>
  </si>
  <si>
    <t>Q2 2019 (66 leden à 11,93)</t>
  </si>
  <si>
    <t>Per okt 2018 is kwartaalbijdrage per lid verhoogd naar €11,78 plus MEC van 0,15=€11,93 (dit was €11,77)</t>
  </si>
  <si>
    <t>bekers uitgereikt tijdens Knock Out juni 2019</t>
  </si>
  <si>
    <t>Collectieve materiaalverzekering KNSB 2019</t>
  </si>
  <si>
    <t>diverse opbrengsten</t>
  </si>
  <si>
    <t>aantal verkochte notatieboekjes</t>
  </si>
  <si>
    <t>verkoopprijs per notatieboekje</t>
  </si>
  <si>
    <t>per nummer</t>
  </si>
  <si>
    <t>verkoop notatieboekjes:</t>
  </si>
  <si>
    <r>
      <t>Er zijn nog voldoende notatieboekjes op voorraad.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Zie balans post 13</t>
    </r>
    <r>
      <rPr>
        <sz val="11"/>
        <color indexed="8"/>
        <rFont val="Calibri"/>
        <family val="2"/>
      </rPr>
      <t>.</t>
    </r>
  </si>
  <si>
    <t>jaartotaal</t>
  </si>
  <si>
    <t>Snelschaaktoernooi d.d. 8 mei 2019</t>
  </si>
  <si>
    <t>Prijzen Knock-Out toernooi 26 juni 2019</t>
  </si>
  <si>
    <t>Positief verschil Inschrijfgeld-Prijzengeld (Peter)</t>
  </si>
  <si>
    <t>hier kan winst worden gemaakt</t>
  </si>
  <si>
    <t>Drukkerijkosten</t>
  </si>
  <si>
    <t>huur tafels(Henk)</t>
  </si>
  <si>
    <t>Resultaat rapidtoernooi 17 november 2018</t>
  </si>
  <si>
    <t>wijn voor jubilarissen (representatie)</t>
  </si>
  <si>
    <t>Kosten Representatie</t>
  </si>
  <si>
    <t>Opbrengst digiborden door verhuur</t>
  </si>
  <si>
    <t>Super GP Moira-Domtoren 2018</t>
  </si>
  <si>
    <t>SGS super GP Woerden 2019 14 april 2019</t>
  </si>
  <si>
    <t>SGS De Bilt</t>
  </si>
  <si>
    <t>HSG Open 2019</t>
  </si>
  <si>
    <t>Dijckzigt Vierkampen 2019</t>
  </si>
  <si>
    <t>*Diverse SGS slotronden 2020</t>
  </si>
  <si>
    <t>*OKU 2020</t>
  </si>
  <si>
    <t>*HSG open 2020</t>
  </si>
  <si>
    <t>parkeerkosten vervoer digiborden  14-9-18 (1)</t>
  </si>
  <si>
    <t>parkeerkosten vervoer digiborden  14-9-18 (2)</t>
  </si>
  <si>
    <t>linnen zakjes voor opbergen stukken digiborden</t>
  </si>
  <si>
    <t>4 DGT Black Chessboard Bags</t>
  </si>
  <si>
    <t>nummer Balans</t>
  </si>
  <si>
    <t>aantal covers per nummer</t>
  </si>
  <si>
    <t>prijs per cover</t>
  </si>
  <si>
    <t xml:space="preserve">* balans  40 1  </t>
  </si>
  <si>
    <t xml:space="preserve">* balans  40 2  </t>
  </si>
  <si>
    <t>* balans  40 3</t>
  </si>
  <si>
    <t>* balans  40 4</t>
  </si>
  <si>
    <t>* balans  40 5</t>
  </si>
  <si>
    <t>In seizoen 2018/19 worden bij de eerste drie nummers 90 covers gebruikt van € 0,08 per stuk</t>
  </si>
  <si>
    <t>en bij de laatste twee nummers 105 covers van € 0,08 per stuk.</t>
  </si>
  <si>
    <t>Clubblad Balans, Jaargang 40, oplage 90 stuks</t>
  </si>
  <si>
    <r>
      <t xml:space="preserve">Per nummer van De Balans zijn de </t>
    </r>
    <r>
      <rPr>
        <b/>
        <sz val="11"/>
        <color theme="1"/>
        <rFont val="Calibri"/>
        <family val="2"/>
        <scheme val="minor"/>
      </rPr>
      <t>opstartkosten</t>
    </r>
    <r>
      <rPr>
        <sz val="11"/>
        <color theme="1"/>
        <rFont val="Calibri"/>
        <family val="2"/>
        <scheme val="minor"/>
      </rPr>
      <t xml:space="preserve">  € 3,95. Bij 5 nummers van De Balans zijn de opstartkosten in totaal </t>
    </r>
  </si>
  <si>
    <r>
      <t xml:space="preserve">Per nummer van De Balans zijn de </t>
    </r>
    <r>
      <rPr>
        <b/>
        <sz val="11"/>
        <color theme="1"/>
        <rFont val="Calibri"/>
        <family val="2"/>
        <scheme val="minor"/>
      </rPr>
      <t>kosten  bij een oplage van 90 voor vouwen en nieten</t>
    </r>
    <r>
      <rPr>
        <sz val="11"/>
        <color theme="1"/>
        <rFont val="Calibri"/>
        <family val="2"/>
        <scheme val="minor"/>
      </rPr>
      <t xml:space="preserve"> € 26,10. Bij 3 nummers  bedragen deze kosten in totaal</t>
    </r>
  </si>
  <si>
    <r>
      <t xml:space="preserve">Per nummer van De Balans zijn de </t>
    </r>
    <r>
      <rPr>
        <b/>
        <sz val="11"/>
        <color theme="1"/>
        <rFont val="Calibri"/>
        <family val="2"/>
        <scheme val="minor"/>
      </rPr>
      <t>kosten  bij een oplage van 105 voor vouwen en nieten</t>
    </r>
    <r>
      <rPr>
        <sz val="11"/>
        <color theme="1"/>
        <rFont val="Calibri"/>
        <family val="2"/>
        <scheme val="minor"/>
      </rPr>
      <t xml:space="preserve"> € 26,25. Bij 2 nummers  bedragen deze kosten in totaal</t>
    </r>
  </si>
  <si>
    <r>
      <t xml:space="preserve">De </t>
    </r>
    <r>
      <rPr>
        <b/>
        <sz val="11"/>
        <color theme="1"/>
        <rFont val="Calibri"/>
        <family val="2"/>
        <scheme val="minor"/>
      </rPr>
      <t>kosten gemaakte afdrukken</t>
    </r>
    <r>
      <rPr>
        <sz val="11"/>
        <color theme="1"/>
        <rFont val="Calibri"/>
        <family val="2"/>
        <scheme val="minor"/>
      </rPr>
      <t xml:space="preserve"> zijn afhankelijk van het aantal benodigde afdrukken( € 0,036 per afdruk) per nummer. Het aantal benodigde afdrukken is afhankelijk van de oplage (90 of 105) en het aantal blz. per nummer. </t>
    </r>
  </si>
  <si>
    <t>Ik stel voor om dit te begroten op</t>
  </si>
  <si>
    <t>* balans  40 1 oplage 90 28 blz</t>
  </si>
  <si>
    <t>* balans  40 2 oplage 90 40 blz</t>
  </si>
  <si>
    <t>* balans  40 3 oplage 90 52 blz</t>
  </si>
  <si>
    <t>* balans  40 4 oplage 105  32 blz</t>
  </si>
  <si>
    <t>In boekjaar 2018-2019 verschenen er 5 nummers van De Balans.</t>
  </si>
  <si>
    <t xml:space="preserve">Van de eerste drie nummers van de Balans werden er 90 exemplaren verspreid, </t>
  </si>
  <si>
    <t>en van de laatste twee nummers 105 waarvan een deel via de post.</t>
  </si>
  <si>
    <r>
      <t xml:space="preserve">bij (aankoop)/    </t>
    </r>
    <r>
      <rPr>
        <sz val="11"/>
        <color rgb="FFFF0000"/>
        <rFont val="Calibri"/>
        <family val="2"/>
      </rPr>
      <t>af (gebruik</t>
    </r>
    <r>
      <rPr>
        <sz val="11"/>
        <color indexed="8"/>
        <rFont val="Calibri"/>
        <family val="2"/>
      </rPr>
      <t>)</t>
    </r>
  </si>
  <si>
    <t>voorraad op 1 augustus 2018 pz en env t.w.v.</t>
  </si>
  <si>
    <t>aankoop d.d. 5 december 2018 pz en env</t>
  </si>
  <si>
    <t>Kunnen er nieuwe sponsoren worden gevonden?!?</t>
  </si>
  <si>
    <t>resultaat rapidtoernooi</t>
  </si>
  <si>
    <t>Voorraad materiaal (notatieboekjes)</t>
  </si>
  <si>
    <t>Opbrengst contributie</t>
  </si>
  <si>
    <t>Opbrengst ZAK 2018</t>
  </si>
  <si>
    <t>Kosten zaalhuur</t>
  </si>
  <si>
    <t>Bankkosten ING</t>
  </si>
  <si>
    <t>Kosten trofeeën</t>
  </si>
  <si>
    <t>Diverse opbrengsten (notatieboekjes)</t>
  </si>
  <si>
    <t>Afrekening betalingsverkeer Q3 2019 (1/3*Q2 2019)[PROGNOSE]</t>
  </si>
  <si>
    <t>42 volle leden à € 108</t>
  </si>
  <si>
    <t>1 vol lid tot 1 juli 2019 à € 99</t>
  </si>
  <si>
    <t>Deze post wordt begroot op nul, omdat het donaties betreft.</t>
  </si>
  <si>
    <t>N.B. Eventueel verlies kan gecompenseerd worden door donaties</t>
  </si>
  <si>
    <t>Voor komend seizoen verwachten wij enige verandering.</t>
  </si>
  <si>
    <t xml:space="preserve">Er zullen meer 8-tallen spelen dan in het vorige seizoen. </t>
  </si>
  <si>
    <t>Dat betekent dat er meer consumptiebonnen zullen worden uitgedeeld.</t>
  </si>
  <si>
    <t>Mogelijk worden er ook meer brandstofkosten gedeclareerd.</t>
  </si>
  <si>
    <t>Opbrengst ZAK 2019:</t>
  </si>
  <si>
    <t>Afdracht van ZAK 2018 aan DRL*</t>
  </si>
  <si>
    <t>aandeel PK in verlies ZAK</t>
  </si>
  <si>
    <t>aandeel Moira-Domtoren in verlies ZAK</t>
  </si>
  <si>
    <t xml:space="preserve"> * totale inleg deelnemers na aftrek kosten uitgreikte prijzen</t>
  </si>
  <si>
    <t>Dit is de huur die doorberekend wordt voor acht woensdagen zaalgebruik</t>
  </si>
  <si>
    <t>tussen 3 juli 2019  en 21 augustus 2019</t>
  </si>
  <si>
    <t>De zaalhuur gaat per maand bedragen  € 295,00. Op jaarbasis € 3.540,00.</t>
  </si>
  <si>
    <t>Al met al een zeer aanzienlijke verlaging van de huur op jaarbasis met € 4.449 - € 3.540 = € 909!!</t>
  </si>
  <si>
    <t>Daarom begroten wij 12 x € 295,-= €  3.540,-</t>
  </si>
  <si>
    <t xml:space="preserve">Q3 2019 alleen juli  (70 leden à 11,93 *1/3) </t>
  </si>
  <si>
    <t>Eindspeltoernooi (niet gehouden)</t>
  </si>
  <si>
    <t>uitgaande van drie evenementen van ieder €25</t>
  </si>
  <si>
    <t xml:space="preserve">begroot op €75 </t>
  </si>
  <si>
    <t>Resultaat rapidtoernooi november 2019</t>
  </si>
  <si>
    <t>Afdrukkosten</t>
  </si>
  <si>
    <t>er zijn in boekjaar 2018-2019 geen sponsoren meer</t>
  </si>
  <si>
    <t>prijzen Kersttoernooi</t>
  </si>
  <si>
    <t>*Super GP Moira-Domtoren 2020</t>
  </si>
  <si>
    <t>*SGS super GP Woerden 2020</t>
  </si>
  <si>
    <t>OKU 2019</t>
  </si>
  <si>
    <t>*Dijckzigt Vierkampen 2020 en andere evenementen 2019-2020</t>
  </si>
  <si>
    <t>NB: grotere aanschaffingen zoals bags en klokkisten</t>
  </si>
  <si>
    <t>zijn in het vorig seizoen al gedaan</t>
  </si>
  <si>
    <t>20 UTP kabels voor liveborden</t>
  </si>
  <si>
    <t>2 klokkisten</t>
  </si>
  <si>
    <t>batterijen</t>
  </si>
  <si>
    <t xml:space="preserve"> Zonder uitgaven stijgt de post Reserve materiaal met </t>
  </si>
  <si>
    <t>De verwachting is dat de kosten komend seizoen iets hoger zullen zijn.</t>
  </si>
  <si>
    <r>
      <t>Er zijn nog voldoende covers op voorraad.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Zie balans post 13</t>
    </r>
    <r>
      <rPr>
        <sz val="11"/>
        <color indexed="8"/>
        <rFont val="Calibri"/>
        <family val="2"/>
      </rPr>
      <t>.</t>
    </r>
  </si>
  <si>
    <t>44 vervolg</t>
  </si>
  <si>
    <r>
      <t>De</t>
    </r>
    <r>
      <rPr>
        <b/>
        <sz val="11"/>
        <color theme="1"/>
        <rFont val="Calibri"/>
        <family val="2"/>
        <scheme val="minor"/>
      </rPr>
      <t xml:space="preserve"> kosten gemaakte afdrukken</t>
    </r>
    <r>
      <rPr>
        <sz val="11"/>
        <color theme="1"/>
        <rFont val="Calibri"/>
        <family val="2"/>
        <scheme val="minor"/>
      </rPr>
      <t xml:space="preserve"> per nummer (alle oplage 90 of 105) van jaarggang 40 zijn:</t>
    </r>
  </si>
  <si>
    <t>* balans  40 5 oplage 105  24 blz</t>
  </si>
  <si>
    <t xml:space="preserve">Totaal  </t>
  </si>
  <si>
    <t xml:space="preserve">Deze kosten kunnen laag blijven. </t>
  </si>
  <si>
    <t>aankoop d.d. 28 mei 2019 pz</t>
  </si>
  <si>
    <t>Daarbij moet wel in de gaten gehouden worden dat de clubbladen</t>
  </si>
  <si>
    <t>gebruik in boekjaar 2018-2019</t>
  </si>
  <si>
    <t xml:space="preserve"> bij de rode en gouden lopers terecht komen.</t>
  </si>
  <si>
    <t>Bijvoorbeeld door de clubbladen geadresseerd in de kast beschikbaar te stellen.</t>
  </si>
  <si>
    <t>Gerealiseerde Opbrengsten/Kosten seizoen 2018-2019</t>
  </si>
  <si>
    <t>Begroting Kosten / Opbrengsten seizoen 2019-2020</t>
  </si>
  <si>
    <r>
      <t xml:space="preserve">Debiteuren </t>
    </r>
    <r>
      <rPr>
        <sz val="11"/>
        <color theme="6" tint="-0.499984740745262"/>
        <rFont val="Calibri"/>
        <family val="2"/>
      </rPr>
      <t xml:space="preserve"> (aan Dijckzigt vooruit betaalde zaalhuur)</t>
    </r>
  </si>
  <si>
    <t>In de begroting is mede uitgegaan van het ledenaantal op peildatum 1 augustus 2016.</t>
  </si>
  <si>
    <t>68 hoofdleden à 108,00</t>
  </si>
  <si>
    <t>6 SGS-dubbelleden: à € 61,00</t>
  </si>
  <si>
    <t>2 knsb-dubbelleden à €72,00</t>
  </si>
  <si>
    <t>Het gemiddelde van beide bedragen is €7.388,50</t>
  </si>
  <si>
    <t>Daarom is er begroot voor:</t>
  </si>
  <si>
    <t>Daarnaast wordt rekening gehouden het te ontvangen bedrag van het vorige seizoen</t>
  </si>
  <si>
    <t>Er word uitgegaan van een ledental van 70.</t>
  </si>
  <si>
    <t>Daarnaast is er sprake van een lichte verhoging van de bijdrage per lid.</t>
  </si>
  <si>
    <t>Daarom is er begroot (afgerond) voor:</t>
  </si>
  <si>
    <t>Voor de ZAK van 2020 wordt 450 euro doorberekend (email HvL 17 juni 2019).</t>
  </si>
  <si>
    <t>NB: een derde (1/3) van eventueel verlies ZAK wordt door DRL gedragen</t>
  </si>
  <si>
    <t>bijgewerkt 13 augustus 2019</t>
  </si>
  <si>
    <t>Deze bijdrage komt uit op € 12,13 per kwartaal per lid</t>
  </si>
  <si>
    <t>Kosten Administratie</t>
  </si>
  <si>
    <t>digitaal gewaarmerkt uittreksel KvK</t>
  </si>
  <si>
    <t>Diverse Kosten</t>
  </si>
  <si>
    <t>inschrijfgeld KNSB-competitie</t>
  </si>
  <si>
    <t>Afschrijving notatieboekjes</t>
  </si>
  <si>
    <t>Digi-borden</t>
  </si>
  <si>
    <t>Clubblad
de Balans</t>
  </si>
  <si>
    <t>Hieruit volgt dat 70 x €12,13 x 4 = € 3.438,40</t>
  </si>
  <si>
    <t>correctie</t>
  </si>
  <si>
    <t>verkoop totaal</t>
  </si>
  <si>
    <r>
      <t>daarom begroot op</t>
    </r>
    <r>
      <rPr>
        <b/>
        <sz val="11"/>
        <color rgb="FFFF0000"/>
        <rFont val="Calibri"/>
        <family val="2"/>
        <scheme val="minor"/>
      </rPr>
      <t xml:space="preserve"> </t>
    </r>
  </si>
  <si>
    <t>Mate-riaal</t>
  </si>
  <si>
    <t>Seizoen 01-08-2018 t/m 31-07-2019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</si>
</sst>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€&quot;\ #,##0.00"/>
    <numFmt numFmtId="165" formatCode="&quot;€ &quot;#,##0.00"/>
    <numFmt numFmtId="166" formatCode="_ * #,##0.00_ ;_ * \-#,##0.00_ ;_ * \-??_ ;_ @_ "/>
    <numFmt numFmtId="167" formatCode="#,##0\ ;&quot; -&quot;#,##0\ ;&quot; - &quot;;@\ "/>
    <numFmt numFmtId="168" formatCode="dd/mm/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</font>
    <font>
      <b/>
      <sz val="8"/>
      <color rgb="FFFF0000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indexed="10"/>
      <name val="Calibri"/>
      <family val="2"/>
    </font>
    <font>
      <strike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indexed="10"/>
      <name val="Calibri"/>
      <family val="2"/>
    </font>
    <font>
      <sz val="11"/>
      <color theme="6" tint="-0.499984740745262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D9C3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15" fillId="0" borderId="0"/>
    <xf numFmtId="166" fontId="15" fillId="0" borderId="0" applyBorder="0" applyProtection="0"/>
    <xf numFmtId="43" fontId="1" fillId="0" borderId="0" applyFont="0" applyFill="0" applyBorder="0" applyAlignment="0" applyProtection="0"/>
    <xf numFmtId="167" fontId="8" fillId="0" borderId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3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/>
    <xf numFmtId="164" fontId="4" fillId="0" borderId="0" xfId="0" applyNumberFormat="1" applyFont="1" applyBorder="1"/>
    <xf numFmtId="0" fontId="3" fillId="0" borderId="4" xfId="0" applyFont="1" applyFill="1" applyBorder="1"/>
    <xf numFmtId="0" fontId="2" fillId="0" borderId="0" xfId="0" applyFont="1" applyBorder="1"/>
    <xf numFmtId="0" fontId="2" fillId="0" borderId="3" xfId="0" applyFont="1" applyBorder="1"/>
    <xf numFmtId="0" fontId="0" fillId="0" borderId="3" xfId="0" applyBorder="1"/>
    <xf numFmtId="49" fontId="0" fillId="0" borderId="0" xfId="0" applyNumberFormat="1" applyAlignment="1">
      <alignment wrapText="1"/>
    </xf>
    <xf numFmtId="0" fontId="16" fillId="0" borderId="0" xfId="2" applyFont="1" applyBorder="1" applyAlignment="1" applyProtection="1"/>
    <xf numFmtId="0" fontId="16" fillId="0" borderId="19" xfId="2" applyFont="1" applyBorder="1" applyAlignment="1" applyProtection="1"/>
    <xf numFmtId="0" fontId="16" fillId="0" borderId="0" xfId="2" applyFont="1" applyFill="1"/>
    <xf numFmtId="0" fontId="16" fillId="0" borderId="0" xfId="2" applyFont="1"/>
    <xf numFmtId="0" fontId="15" fillId="0" borderId="0" xfId="2"/>
    <xf numFmtId="0" fontId="15" fillId="6" borderId="0" xfId="2" applyFill="1"/>
    <xf numFmtId="0" fontId="15" fillId="0" borderId="1" xfId="2" applyFont="1" applyBorder="1" applyAlignment="1" applyProtection="1"/>
    <xf numFmtId="0" fontId="15" fillId="0" borderId="1" xfId="2" applyFont="1" applyBorder="1" applyAlignment="1" applyProtection="1">
      <alignment horizontal="right"/>
    </xf>
    <xf numFmtId="0" fontId="16" fillId="0" borderId="1" xfId="2" applyFont="1" applyBorder="1" applyAlignment="1" applyProtection="1"/>
    <xf numFmtId="49" fontId="15" fillId="0" borderId="1" xfId="2" applyNumberFormat="1" applyFont="1" applyBorder="1" applyAlignment="1" applyProtection="1">
      <alignment wrapText="1"/>
    </xf>
    <xf numFmtId="49" fontId="17" fillId="0" borderId="1" xfId="2" applyNumberFormat="1" applyFont="1" applyBorder="1" applyAlignment="1">
      <alignment wrapText="1"/>
    </xf>
    <xf numFmtId="49" fontId="15" fillId="0" borderId="0" xfId="2" applyNumberFormat="1" applyAlignment="1">
      <alignment wrapText="1"/>
    </xf>
    <xf numFmtId="0" fontId="19" fillId="7" borderId="1" xfId="2" applyFont="1" applyFill="1" applyBorder="1" applyAlignment="1" applyProtection="1"/>
    <xf numFmtId="0" fontId="0" fillId="0" borderId="0" xfId="0"/>
    <xf numFmtId="0" fontId="15" fillId="0" borderId="0" xfId="2" applyBorder="1"/>
    <xf numFmtId="0" fontId="15" fillId="0" borderId="9" xfId="2" applyBorder="1"/>
    <xf numFmtId="0" fontId="17" fillId="0" borderId="1" xfId="2" applyFont="1" applyBorder="1" applyAlignment="1" applyProtection="1"/>
    <xf numFmtId="4" fontId="0" fillId="0" borderId="0" xfId="0" applyNumberFormat="1"/>
    <xf numFmtId="0" fontId="11" fillId="3" borderId="11" xfId="1" applyFont="1" applyFill="1" applyBorder="1"/>
    <xf numFmtId="0" fontId="22" fillId="0" borderId="1" xfId="2" applyFont="1" applyFill="1" applyBorder="1"/>
    <xf numFmtId="0" fontId="22" fillId="0" borderId="5" xfId="2" applyFont="1" applyFill="1" applyBorder="1"/>
    <xf numFmtId="0" fontId="22" fillId="0" borderId="1" xfId="2" applyFont="1" applyBorder="1"/>
    <xf numFmtId="43" fontId="22" fillId="0" borderId="1" xfId="2" applyNumberFormat="1" applyFont="1" applyBorder="1"/>
    <xf numFmtId="43" fontId="23" fillId="5" borderId="1" xfId="2" applyNumberFormat="1" applyFont="1" applyFill="1" applyBorder="1"/>
    <xf numFmtId="43" fontId="17" fillId="0" borderId="1" xfId="2" applyNumberFormat="1" applyFont="1" applyBorder="1"/>
    <xf numFmtId="43" fontId="24" fillId="5" borderId="1" xfId="2" applyNumberFormat="1" applyFont="1" applyFill="1" applyBorder="1"/>
    <xf numFmtId="43" fontId="23" fillId="4" borderId="1" xfId="2" applyNumberFormat="1" applyFont="1" applyFill="1" applyBorder="1"/>
    <xf numFmtId="43" fontId="25" fillId="4" borderId="1" xfId="2" applyNumberFormat="1" applyFont="1" applyFill="1" applyBorder="1"/>
    <xf numFmtId="43" fontId="20" fillId="6" borderId="16" xfId="3" applyNumberFormat="1" applyFont="1" applyFill="1" applyBorder="1" applyAlignment="1" applyProtection="1"/>
    <xf numFmtId="43" fontId="27" fillId="6" borderId="16" xfId="3" applyNumberFormat="1" applyFont="1" applyFill="1" applyBorder="1" applyAlignment="1" applyProtection="1"/>
    <xf numFmtId="0" fontId="3" fillId="0" borderId="4" xfId="0" applyFont="1" applyBorder="1"/>
    <xf numFmtId="49" fontId="20" fillId="8" borderId="8" xfId="1" applyNumberFormat="1" applyFont="1" applyFill="1" applyBorder="1" applyAlignment="1">
      <alignment wrapText="1"/>
    </xf>
    <xf numFmtId="49" fontId="20" fillId="8" borderId="1" xfId="1" applyNumberFormat="1" applyFont="1" applyFill="1" applyBorder="1" applyAlignment="1">
      <alignment wrapText="1"/>
    </xf>
    <xf numFmtId="0" fontId="1" fillId="0" borderId="0" xfId="0" applyFont="1"/>
    <xf numFmtId="49" fontId="20" fillId="8" borderId="17" xfId="1" applyNumberFormat="1" applyFont="1" applyFill="1" applyBorder="1" applyAlignment="1">
      <alignment wrapText="1"/>
    </xf>
    <xf numFmtId="0" fontId="1" fillId="8" borderId="15" xfId="0" applyFont="1" applyFill="1" applyBorder="1"/>
    <xf numFmtId="0" fontId="2" fillId="0" borderId="4" xfId="0" applyFont="1" applyBorder="1"/>
    <xf numFmtId="0" fontId="18" fillId="8" borderId="3" xfId="1" applyFont="1" applyFill="1" applyBorder="1"/>
    <xf numFmtId="165" fontId="18" fillId="8" borderId="1" xfId="1" applyNumberFormat="1" applyFont="1" applyFill="1" applyBorder="1"/>
    <xf numFmtId="0" fontId="18" fillId="8" borderId="1" xfId="1" applyFont="1" applyFill="1" applyBorder="1"/>
    <xf numFmtId="0" fontId="18" fillId="8" borderId="14" xfId="1" applyFont="1" applyFill="1" applyBorder="1"/>
    <xf numFmtId="0" fontId="1" fillId="8" borderId="13" xfId="0" applyFont="1" applyFill="1" applyBorder="1"/>
    <xf numFmtId="165" fontId="26" fillId="8" borderId="1" xfId="1" applyNumberFormat="1" applyFont="1" applyFill="1" applyBorder="1"/>
    <xf numFmtId="0" fontId="27" fillId="8" borderId="10" xfId="1" applyFont="1" applyFill="1" applyBorder="1"/>
    <xf numFmtId="165" fontId="27" fillId="8" borderId="1" xfId="1" applyNumberFormat="1" applyFont="1" applyFill="1" applyBorder="1"/>
    <xf numFmtId="0" fontId="18" fillId="8" borderId="18" xfId="1" applyFont="1" applyFill="1" applyBorder="1"/>
    <xf numFmtId="0" fontId="1" fillId="8" borderId="16" xfId="0" applyFont="1" applyFill="1" applyBorder="1"/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0" fontId="0" fillId="0" borderId="0" xfId="0" applyFont="1"/>
    <xf numFmtId="0" fontId="18" fillId="3" borderId="8" xfId="1" applyFont="1" applyFill="1" applyBorder="1"/>
    <xf numFmtId="0" fontId="23" fillId="3" borderId="1" xfId="0" applyFont="1" applyFill="1" applyBorder="1"/>
    <xf numFmtId="164" fontId="23" fillId="3" borderId="1" xfId="0" applyNumberFormat="1" applyFont="1" applyFill="1" applyBorder="1"/>
    <xf numFmtId="0" fontId="18" fillId="3" borderId="10" xfId="1" applyFont="1" applyFill="1" applyBorder="1"/>
    <xf numFmtId="6" fontId="27" fillId="8" borderId="13" xfId="1" applyNumberFormat="1" applyFont="1" applyFill="1" applyBorder="1"/>
    <xf numFmtId="0" fontId="3" fillId="0" borderId="0" xfId="0" applyFont="1"/>
    <xf numFmtId="0" fontId="24" fillId="8" borderId="22" xfId="0" applyFont="1" applyFill="1" applyBorder="1"/>
    <xf numFmtId="0" fontId="24" fillId="8" borderId="23" xfId="0" applyFont="1" applyFill="1" applyBorder="1"/>
    <xf numFmtId="0" fontId="24" fillId="8" borderId="24" xfId="0" applyFont="1" applyFill="1" applyBorder="1"/>
    <xf numFmtId="0" fontId="31" fillId="0" borderId="0" xfId="6" applyFont="1" applyProtection="1">
      <protection locked="0"/>
    </xf>
    <xf numFmtId="0" fontId="23" fillId="8" borderId="25" xfId="0" applyFont="1" applyFill="1" applyBorder="1"/>
    <xf numFmtId="164" fontId="23" fillId="8" borderId="1" xfId="0" applyNumberFormat="1" applyFont="1" applyFill="1" applyBorder="1"/>
    <xf numFmtId="164" fontId="23" fillId="8" borderId="26" xfId="0" applyNumberFormat="1" applyFont="1" applyFill="1" applyBorder="1"/>
    <xf numFmtId="164" fontId="23" fillId="8" borderId="25" xfId="0" applyNumberFormat="1" applyFont="1" applyFill="1" applyBorder="1"/>
    <xf numFmtId="164" fontId="23" fillId="8" borderId="5" xfId="0" applyNumberFormat="1" applyFont="1" applyFill="1" applyBorder="1"/>
    <xf numFmtId="0" fontId="25" fillId="8" borderId="27" xfId="0" applyFont="1" applyFill="1" applyBorder="1"/>
    <xf numFmtId="164" fontId="24" fillId="8" borderId="21" xfId="0" applyNumberFormat="1" applyFont="1" applyFill="1" applyBorder="1"/>
    <xf numFmtId="164" fontId="25" fillId="8" borderId="21" xfId="0" applyNumberFormat="1" applyFont="1" applyFill="1" applyBorder="1"/>
    <xf numFmtId="164" fontId="24" fillId="8" borderId="28" xfId="0" applyNumberFormat="1" applyFont="1" applyFill="1" applyBorder="1"/>
    <xf numFmtId="0" fontId="30" fillId="3" borderId="8" xfId="1" applyFont="1" applyFill="1" applyBorder="1"/>
    <xf numFmtId="0" fontId="8" fillId="3" borderId="3" xfId="1" applyFill="1" applyBorder="1"/>
    <xf numFmtId="2" fontId="8" fillId="3" borderId="3" xfId="1" applyNumberFormat="1" applyFill="1" applyBorder="1"/>
    <xf numFmtId="164" fontId="21" fillId="3" borderId="1" xfId="0" applyNumberFormat="1" applyFont="1" applyFill="1" applyBorder="1"/>
    <xf numFmtId="2" fontId="8" fillId="3" borderId="10" xfId="1" applyNumberFormat="1" applyFill="1" applyBorder="1"/>
    <xf numFmtId="49" fontId="28" fillId="3" borderId="1" xfId="0" applyNumberFormat="1" applyFont="1" applyFill="1" applyBorder="1" applyAlignment="1">
      <alignment wrapText="1"/>
    </xf>
    <xf numFmtId="49" fontId="28" fillId="3" borderId="8" xfId="0" applyNumberFormat="1" applyFont="1" applyFill="1" applyBorder="1" applyAlignment="1">
      <alignment wrapText="1"/>
    </xf>
    <xf numFmtId="49" fontId="0" fillId="3" borderId="11" xfId="0" applyNumberFormat="1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164" fontId="23" fillId="3" borderId="4" xfId="0" applyNumberFormat="1" applyFont="1" applyFill="1" applyBorder="1"/>
    <xf numFmtId="0" fontId="25" fillId="3" borderId="1" xfId="0" applyFont="1" applyFill="1" applyBorder="1"/>
    <xf numFmtId="164" fontId="25" fillId="3" borderId="1" xfId="0" applyNumberFormat="1" applyFont="1" applyFill="1" applyBorder="1"/>
    <xf numFmtId="164" fontId="25" fillId="3" borderId="4" xfId="0" applyNumberFormat="1" applyFont="1" applyFill="1" applyBorder="1"/>
    <xf numFmtId="164" fontId="25" fillId="3" borderId="12" xfId="0" applyNumberFormat="1" applyFont="1" applyFill="1" applyBorder="1"/>
    <xf numFmtId="0" fontId="2" fillId="0" borderId="0" xfId="0" applyFont="1"/>
    <xf numFmtId="0" fontId="24" fillId="3" borderId="8" xfId="0" applyFont="1" applyFill="1" applyBorder="1"/>
    <xf numFmtId="49" fontId="20" fillId="3" borderId="1" xfId="1" applyNumberFormat="1" applyFont="1" applyFill="1" applyBorder="1" applyAlignment="1">
      <alignment wrapText="1"/>
    </xf>
    <xf numFmtId="0" fontId="27" fillId="3" borderId="8" xfId="1" applyFont="1" applyFill="1" applyBorder="1"/>
    <xf numFmtId="0" fontId="30" fillId="3" borderId="11" xfId="1" applyFont="1" applyFill="1" applyBorder="1"/>
    <xf numFmtId="0" fontId="23" fillId="3" borderId="3" xfId="0" applyFont="1" applyFill="1" applyBorder="1"/>
    <xf numFmtId="0" fontId="26" fillId="3" borderId="3" xfId="1" applyFont="1" applyFill="1" applyBorder="1"/>
    <xf numFmtId="164" fontId="27" fillId="3" borderId="4" xfId="1" applyNumberFormat="1" applyFont="1" applyFill="1" applyBorder="1"/>
    <xf numFmtId="0" fontId="25" fillId="3" borderId="10" xfId="0" applyFont="1" applyFill="1" applyBorder="1"/>
    <xf numFmtId="0" fontId="8" fillId="3" borderId="10" xfId="1" applyFill="1" applyBorder="1"/>
    <xf numFmtId="164" fontId="27" fillId="3" borderId="12" xfId="1" applyNumberFormat="1" applyFont="1" applyFill="1" applyBorder="1"/>
    <xf numFmtId="0" fontId="23" fillId="8" borderId="3" xfId="0" applyFont="1" applyFill="1" applyBorder="1"/>
    <xf numFmtId="0" fontId="3" fillId="3" borderId="11" xfId="0" applyFont="1" applyFill="1" applyBorder="1"/>
    <xf numFmtId="0" fontId="2" fillId="3" borderId="4" xfId="0" applyFont="1" applyFill="1" applyBorder="1"/>
    <xf numFmtId="0" fontId="0" fillId="3" borderId="10" xfId="0" applyFill="1" applyBorder="1"/>
    <xf numFmtId="0" fontId="2" fillId="3" borderId="12" xfId="0" applyFont="1" applyFill="1" applyBorder="1"/>
    <xf numFmtId="0" fontId="28" fillId="0" borderId="0" xfId="0" applyFont="1" applyAlignment="1">
      <alignment horizontal="left"/>
    </xf>
    <xf numFmtId="49" fontId="30" fillId="3" borderId="1" xfId="1" applyNumberFormat="1" applyFont="1" applyFill="1" applyBorder="1" applyAlignment="1">
      <alignment wrapText="1"/>
    </xf>
    <xf numFmtId="0" fontId="11" fillId="3" borderId="4" xfId="1" applyFont="1" applyFill="1" applyBorder="1"/>
    <xf numFmtId="164" fontId="10" fillId="3" borderId="12" xfId="1" applyNumberFormat="1" applyFont="1" applyFill="1" applyBorder="1"/>
    <xf numFmtId="0" fontId="25" fillId="0" borderId="0" xfId="0" applyFont="1"/>
    <xf numFmtId="49" fontId="23" fillId="3" borderId="1" xfId="0" applyNumberFormat="1" applyFont="1" applyFill="1" applyBorder="1"/>
    <xf numFmtId="0" fontId="14" fillId="3" borderId="4" xfId="1" applyFont="1" applyFill="1" applyBorder="1"/>
    <xf numFmtId="49" fontId="23" fillId="8" borderId="1" xfId="0" applyNumberFormat="1" applyFont="1" applyFill="1" applyBorder="1"/>
    <xf numFmtId="164" fontId="10" fillId="3" borderId="4" xfId="1" applyNumberFormat="1" applyFont="1" applyFill="1" applyBorder="1" applyAlignment="1">
      <alignment horizontal="right"/>
    </xf>
    <xf numFmtId="164" fontId="34" fillId="3" borderId="1" xfId="0" applyNumberFormat="1" applyFont="1" applyFill="1" applyBorder="1"/>
    <xf numFmtId="0" fontId="7" fillId="3" borderId="10" xfId="0" applyFont="1" applyFill="1" applyBorder="1"/>
    <xf numFmtId="0" fontId="7" fillId="3" borderId="2" xfId="0" applyFont="1" applyFill="1" applyBorder="1"/>
    <xf numFmtId="164" fontId="9" fillId="3" borderId="8" xfId="1" applyNumberFormat="1" applyFont="1" applyFill="1" applyBorder="1"/>
    <xf numFmtId="164" fontId="10" fillId="3" borderId="4" xfId="1" applyNumberFormat="1" applyFont="1" applyFill="1" applyBorder="1"/>
    <xf numFmtId="0" fontId="25" fillId="8" borderId="1" xfId="0" applyFont="1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" xfId="0" applyFill="1" applyBorder="1"/>
    <xf numFmtId="164" fontId="0" fillId="8" borderId="1" xfId="0" applyNumberFormat="1" applyFill="1" applyBorder="1"/>
    <xf numFmtId="0" fontId="0" fillId="8" borderId="3" xfId="0" applyFill="1" applyBorder="1"/>
    <xf numFmtId="0" fontId="0" fillId="8" borderId="10" xfId="0" applyFill="1" applyBorder="1"/>
    <xf numFmtId="0" fontId="24" fillId="8" borderId="1" xfId="0" applyFont="1" applyFill="1" applyBorder="1"/>
    <xf numFmtId="0" fontId="0" fillId="8" borderId="4" xfId="0" applyFill="1" applyBorder="1"/>
    <xf numFmtId="164" fontId="25" fillId="8" borderId="1" xfId="0" applyNumberFormat="1" applyFont="1" applyFill="1" applyBorder="1"/>
    <xf numFmtId="0" fontId="25" fillId="0" borderId="0" xfId="0" applyFont="1" applyAlignment="1">
      <alignment horizontal="left"/>
    </xf>
    <xf numFmtId="0" fontId="30" fillId="3" borderId="1" xfId="1" applyFont="1" applyFill="1" applyBorder="1"/>
    <xf numFmtId="0" fontId="8" fillId="3" borderId="8" xfId="1" applyFill="1" applyBorder="1"/>
    <xf numFmtId="0" fontId="8" fillId="3" borderId="11" xfId="1" applyFill="1" applyBorder="1"/>
    <xf numFmtId="0" fontId="8" fillId="3" borderId="1" xfId="1" applyFill="1" applyBorder="1"/>
    <xf numFmtId="165" fontId="18" fillId="3" borderId="1" xfId="1" applyNumberFormat="1" applyFont="1" applyFill="1" applyBorder="1"/>
    <xf numFmtId="0" fontId="26" fillId="3" borderId="1" xfId="1" applyFont="1" applyFill="1" applyBorder="1"/>
    <xf numFmtId="0" fontId="26" fillId="3" borderId="10" xfId="1" applyFont="1" applyFill="1" applyBorder="1"/>
    <xf numFmtId="0" fontId="8" fillId="3" borderId="12" xfId="1" applyFill="1" applyBorder="1"/>
    <xf numFmtId="0" fontId="0" fillId="3" borderId="8" xfId="0" applyFill="1" applyBorder="1"/>
    <xf numFmtId="0" fontId="0" fillId="3" borderId="11" xfId="0" applyFill="1" applyBorder="1"/>
    <xf numFmtId="0" fontId="28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64" fontId="30" fillId="3" borderId="8" xfId="1" applyNumberFormat="1" applyFont="1" applyFill="1" applyBorder="1"/>
    <xf numFmtId="164" fontId="8" fillId="3" borderId="11" xfId="1" applyNumberFormat="1" applyFill="1" applyBorder="1"/>
    <xf numFmtId="44" fontId="0" fillId="3" borderId="1" xfId="0" applyNumberFormat="1" applyFill="1" applyBorder="1"/>
    <xf numFmtId="164" fontId="8" fillId="3" borderId="3" xfId="1" applyNumberFormat="1" applyFill="1" applyBorder="1"/>
    <xf numFmtId="164" fontId="8" fillId="3" borderId="4" xfId="1" applyNumberFormat="1" applyFill="1" applyBorder="1"/>
    <xf numFmtId="164" fontId="8" fillId="3" borderId="10" xfId="1" applyNumberFormat="1" applyFill="1" applyBorder="1"/>
    <xf numFmtId="0" fontId="20" fillId="3" borderId="1" xfId="1" applyFont="1" applyFill="1" applyBorder="1"/>
    <xf numFmtId="0" fontId="18" fillId="3" borderId="11" xfId="1" applyFont="1" applyFill="1" applyBorder="1"/>
    <xf numFmtId="0" fontId="18" fillId="3" borderId="1" xfId="1" applyFont="1" applyFill="1" applyBorder="1"/>
    <xf numFmtId="164" fontId="18" fillId="3" borderId="1" xfId="1" applyNumberFormat="1" applyFont="1" applyFill="1" applyBorder="1"/>
    <xf numFmtId="0" fontId="18" fillId="3" borderId="3" xfId="1" applyFont="1" applyFill="1" applyBorder="1"/>
    <xf numFmtId="0" fontId="18" fillId="3" borderId="4" xfId="1" applyFont="1" applyFill="1" applyBorder="1"/>
    <xf numFmtId="0" fontId="35" fillId="3" borderId="1" xfId="1" applyFont="1" applyFill="1" applyBorder="1"/>
    <xf numFmtId="165" fontId="26" fillId="3" borderId="1" xfId="1" applyNumberFormat="1" applyFont="1" applyFill="1" applyBorder="1"/>
    <xf numFmtId="164" fontId="20" fillId="3" borderId="1" xfId="1" applyNumberFormat="1" applyFont="1" applyFill="1" applyBorder="1"/>
    <xf numFmtId="164" fontId="35" fillId="3" borderId="1" xfId="1" applyNumberFormat="1" applyFont="1" applyFill="1" applyBorder="1"/>
    <xf numFmtId="0" fontId="30" fillId="3" borderId="20" xfId="1" applyFont="1" applyFill="1" applyBorder="1"/>
    <xf numFmtId="165" fontId="32" fillId="3" borderId="11" xfId="1" applyNumberFormat="1" applyFont="1" applyFill="1" applyBorder="1"/>
    <xf numFmtId="164" fontId="30" fillId="3" borderId="11" xfId="1" applyNumberFormat="1" applyFont="1" applyFill="1" applyBorder="1"/>
    <xf numFmtId="0" fontId="8" fillId="3" borderId="2" xfId="1" applyFill="1" applyBorder="1"/>
    <xf numFmtId="165" fontId="35" fillId="3" borderId="12" xfId="1" applyNumberFormat="1" applyFont="1" applyFill="1" applyBorder="1"/>
    <xf numFmtId="164" fontId="30" fillId="3" borderId="1" xfId="1" applyNumberFormat="1" applyFont="1" applyFill="1" applyBorder="1"/>
    <xf numFmtId="164" fontId="8" fillId="3" borderId="1" xfId="1" applyNumberFormat="1" applyFill="1" applyBorder="1"/>
    <xf numFmtId="164" fontId="27" fillId="3" borderId="11" xfId="1" applyNumberFormat="1" applyFont="1" applyFill="1" applyBorder="1"/>
    <xf numFmtId="165" fontId="18" fillId="3" borderId="7" xfId="1" applyNumberFormat="1" applyFont="1" applyFill="1" applyBorder="1"/>
    <xf numFmtId="0" fontId="2" fillId="0" borderId="0" xfId="0" applyFont="1" applyAlignment="1">
      <alignment vertical="top"/>
    </xf>
    <xf numFmtId="49" fontId="30" fillId="8" borderId="1" xfId="1" applyNumberFormat="1" applyFont="1" applyFill="1" applyBorder="1" applyAlignment="1">
      <alignment wrapText="1"/>
    </xf>
    <xf numFmtId="164" fontId="12" fillId="8" borderId="8" xfId="1" applyNumberFormat="1" applyFont="1" applyFill="1" applyBorder="1"/>
    <xf numFmtId="164" fontId="11" fillId="8" borderId="11" xfId="1" applyNumberFormat="1" applyFont="1" applyFill="1" applyBorder="1"/>
    <xf numFmtId="49" fontId="8" fillId="8" borderId="1" xfId="1" applyNumberFormat="1" applyFill="1" applyBorder="1" applyAlignment="1">
      <alignment wrapText="1"/>
    </xf>
    <xf numFmtId="164" fontId="8" fillId="8" borderId="1" xfId="1" applyNumberFormat="1" applyFill="1" applyBorder="1"/>
    <xf numFmtId="164" fontId="18" fillId="8" borderId="1" xfId="1" applyNumberFormat="1" applyFont="1" applyFill="1" applyBorder="1"/>
    <xf numFmtId="164" fontId="11" fillId="8" borderId="3" xfId="1" applyNumberFormat="1" applyFont="1" applyFill="1" applyBorder="1"/>
    <xf numFmtId="164" fontId="11" fillId="8" borderId="4" xfId="1" applyNumberFormat="1" applyFont="1" applyFill="1" applyBorder="1"/>
    <xf numFmtId="164" fontId="10" fillId="8" borderId="4" xfId="1" applyNumberFormat="1" applyFont="1" applyFill="1" applyBorder="1"/>
    <xf numFmtId="164" fontId="26" fillId="8" borderId="1" xfId="1" applyNumberFormat="1" applyFont="1" applyFill="1" applyBorder="1"/>
    <xf numFmtId="164" fontId="35" fillId="8" borderId="1" xfId="1" applyNumberFormat="1" applyFont="1" applyFill="1" applyBorder="1"/>
    <xf numFmtId="164" fontId="11" fillId="8" borderId="10" xfId="1" applyNumberFormat="1" applyFont="1" applyFill="1" applyBorder="1"/>
    <xf numFmtId="164" fontId="10" fillId="8" borderId="12" xfId="1" applyNumberFormat="1" applyFont="1" applyFill="1" applyBorder="1"/>
    <xf numFmtId="0" fontId="0" fillId="3" borderId="8" xfId="0" applyFill="1" applyBorder="1" applyAlignment="1">
      <alignment wrapText="1"/>
    </xf>
    <xf numFmtId="0" fontId="0" fillId="3" borderId="5" xfId="0" applyFill="1" applyBorder="1" applyAlignment="1">
      <alignment wrapText="1"/>
    </xf>
    <xf numFmtId="44" fontId="0" fillId="3" borderId="8" xfId="0" applyNumberFormat="1" applyFill="1" applyBorder="1"/>
    <xf numFmtId="44" fontId="0" fillId="3" borderId="15" xfId="0" applyNumberFormat="1" applyFill="1" applyBorder="1"/>
    <xf numFmtId="164" fontId="30" fillId="3" borderId="3" xfId="1" applyNumberFormat="1" applyFont="1" applyFill="1" applyBorder="1"/>
    <xf numFmtId="0" fontId="0" fillId="3" borderId="3" xfId="0" applyFill="1" applyBorder="1" applyAlignment="1">
      <alignment wrapText="1"/>
    </xf>
    <xf numFmtId="44" fontId="0" fillId="3" borderId="3" xfId="0" applyNumberFormat="1" applyFill="1" applyBorder="1"/>
    <xf numFmtId="44" fontId="0" fillId="3" borderId="13" xfId="0" applyNumberFormat="1" applyFill="1" applyBorder="1"/>
    <xf numFmtId="0" fontId="1" fillId="3" borderId="3" xfId="0" applyFont="1" applyFill="1" applyBorder="1"/>
    <xf numFmtId="44" fontId="0" fillId="3" borderId="10" xfId="0" applyNumberFormat="1" applyFill="1" applyBorder="1"/>
    <xf numFmtId="44" fontId="0" fillId="3" borderId="16" xfId="0" applyNumberFormat="1" applyFill="1" applyBorder="1"/>
    <xf numFmtId="0" fontId="2" fillId="8" borderId="13" xfId="0" applyFont="1" applyFill="1" applyBorder="1"/>
    <xf numFmtId="0" fontId="2" fillId="8" borderId="16" xfId="0" applyFont="1" applyFill="1" applyBorder="1"/>
    <xf numFmtId="0" fontId="3" fillId="0" borderId="3" xfId="0" applyFont="1" applyBorder="1"/>
    <xf numFmtId="164" fontId="20" fillId="3" borderId="8" xfId="1" applyNumberFormat="1" applyFont="1" applyFill="1" applyBorder="1"/>
    <xf numFmtId="0" fontId="1" fillId="3" borderId="5" xfId="0" applyFont="1" applyFill="1" applyBorder="1" applyAlignment="1">
      <alignment wrapText="1"/>
    </xf>
    <xf numFmtId="0" fontId="8" fillId="3" borderId="4" xfId="1" applyFill="1" applyBorder="1"/>
    <xf numFmtId="164" fontId="23" fillId="3" borderId="15" xfId="0" applyNumberFormat="1" applyFont="1" applyFill="1" applyBorder="1"/>
    <xf numFmtId="0" fontId="25" fillId="3" borderId="5" xfId="0" applyFont="1" applyFill="1" applyBorder="1"/>
    <xf numFmtId="0" fontId="1" fillId="3" borderId="8" xfId="0" applyFont="1" applyFill="1" applyBorder="1" applyAlignment="1">
      <alignment wrapText="1"/>
    </xf>
    <xf numFmtId="164" fontId="23" fillId="3" borderId="11" xfId="0" applyNumberFormat="1" applyFont="1" applyFill="1" applyBorder="1"/>
    <xf numFmtId="0" fontId="1" fillId="3" borderId="3" xfId="0" applyFont="1" applyFill="1" applyBorder="1" applyAlignment="1">
      <alignment wrapText="1"/>
    </xf>
    <xf numFmtId="164" fontId="23" fillId="3" borderId="13" xfId="0" applyNumberFormat="1" applyFont="1" applyFill="1" applyBorder="1"/>
    <xf numFmtId="0" fontId="1" fillId="3" borderId="10" xfId="0" applyFont="1" applyFill="1" applyBorder="1" applyAlignment="1">
      <alignment wrapText="1"/>
    </xf>
    <xf numFmtId="0" fontId="0" fillId="3" borderId="20" xfId="0" applyFill="1" applyBorder="1"/>
    <xf numFmtId="0" fontId="2" fillId="3" borderId="3" xfId="0" applyFont="1" applyFill="1" applyBorder="1"/>
    <xf numFmtId="0" fontId="0" fillId="3" borderId="0" xfId="0" applyFill="1"/>
    <xf numFmtId="0" fontId="0" fillId="3" borderId="4" xfId="0" applyFill="1" applyBorder="1"/>
    <xf numFmtId="0" fontId="2" fillId="3" borderId="10" xfId="0" applyFont="1" applyFill="1" applyBorder="1"/>
    <xf numFmtId="0" fontId="0" fillId="3" borderId="2" xfId="0" applyFill="1" applyBorder="1"/>
    <xf numFmtId="0" fontId="0" fillId="3" borderId="12" xfId="0" applyFill="1" applyBorder="1"/>
    <xf numFmtId="0" fontId="20" fillId="3" borderId="5" xfId="1" applyFont="1" applyFill="1" applyBorder="1"/>
    <xf numFmtId="0" fontId="8" fillId="3" borderId="6" xfId="1" applyFill="1" applyBorder="1"/>
    <xf numFmtId="0" fontId="8" fillId="3" borderId="1" xfId="1" applyFill="1" applyBorder="1" applyAlignment="1">
      <alignment wrapText="1"/>
    </xf>
    <xf numFmtId="165" fontId="18" fillId="3" borderId="16" xfId="1" applyNumberFormat="1" applyFont="1" applyFill="1" applyBorder="1"/>
    <xf numFmtId="0" fontId="30" fillId="3" borderId="1" xfId="1" applyFont="1" applyFill="1" applyBorder="1" applyAlignment="1">
      <alignment wrapText="1"/>
    </xf>
    <xf numFmtId="165" fontId="8" fillId="3" borderId="1" xfId="1" applyNumberFormat="1" applyFill="1" applyBorder="1" applyAlignment="1">
      <alignment horizontal="right"/>
    </xf>
    <xf numFmtId="165" fontId="8" fillId="3" borderId="1" xfId="1" applyNumberFormat="1" applyFill="1" applyBorder="1"/>
    <xf numFmtId="0" fontId="35" fillId="3" borderId="10" xfId="1" applyFont="1" applyFill="1" applyBorder="1"/>
    <xf numFmtId="165" fontId="35" fillId="3" borderId="1" xfId="1" applyNumberFormat="1" applyFont="1" applyFill="1" applyBorder="1"/>
    <xf numFmtId="164" fontId="8" fillId="3" borderId="12" xfId="1" applyNumberFormat="1" applyFill="1" applyBorder="1"/>
    <xf numFmtId="43" fontId="15" fillId="0" borderId="0" xfId="2" applyNumberFormat="1"/>
    <xf numFmtId="0" fontId="26" fillId="8" borderId="3" xfId="1" applyFont="1" applyFill="1" applyBorder="1"/>
    <xf numFmtId="0" fontId="0" fillId="0" borderId="0" xfId="0" applyAlignment="1">
      <alignment horizontal="center"/>
    </xf>
    <xf numFmtId="0" fontId="28" fillId="0" borderId="4" xfId="0" applyFont="1" applyBorder="1"/>
    <xf numFmtId="164" fontId="23" fillId="8" borderId="13" xfId="0" applyNumberFormat="1" applyFont="1" applyFill="1" applyBorder="1"/>
    <xf numFmtId="164" fontId="29" fillId="8" borderId="13" xfId="0" applyNumberFormat="1" applyFont="1" applyFill="1" applyBorder="1"/>
    <xf numFmtId="0" fontId="24" fillId="3" borderId="5" xfId="0" applyFont="1" applyFill="1" applyBorder="1"/>
    <xf numFmtId="49" fontId="20" fillId="3" borderId="8" xfId="1" applyNumberFormat="1" applyFont="1" applyFill="1" applyBorder="1" applyAlignment="1">
      <alignment wrapText="1"/>
    </xf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0" fontId="28" fillId="0" borderId="0" xfId="0" applyFont="1"/>
    <xf numFmtId="164" fontId="21" fillId="8" borderId="1" xfId="0" applyNumberFormat="1" applyFont="1" applyFill="1" applyBorder="1"/>
    <xf numFmtId="164" fontId="27" fillId="8" borderId="4" xfId="1" applyNumberFormat="1" applyFont="1" applyFill="1" applyBorder="1"/>
    <xf numFmtId="164" fontId="27" fillId="8" borderId="12" xfId="1" applyNumberFormat="1" applyFont="1" applyFill="1" applyBorder="1"/>
    <xf numFmtId="0" fontId="20" fillId="3" borderId="3" xfId="1" applyFont="1" applyFill="1" applyBorder="1"/>
    <xf numFmtId="165" fontId="27" fillId="3" borderId="7" xfId="1" applyNumberFormat="1" applyFont="1" applyFill="1" applyBorder="1"/>
    <xf numFmtId="0" fontId="18" fillId="3" borderId="12" xfId="1" applyFont="1" applyFill="1" applyBorder="1"/>
    <xf numFmtId="0" fontId="28" fillId="0" borderId="3" xfId="0" applyFont="1" applyBorder="1" applyAlignment="1">
      <alignment horizontal="right"/>
    </xf>
    <xf numFmtId="168" fontId="28" fillId="3" borderId="1" xfId="0" applyNumberFormat="1" applyFont="1" applyFill="1" applyBorder="1" applyAlignment="1">
      <alignment wrapText="1"/>
    </xf>
    <xf numFmtId="0" fontId="28" fillId="3" borderId="8" xfId="0" applyFont="1" applyFill="1" applyBorder="1"/>
    <xf numFmtId="0" fontId="0" fillId="3" borderId="5" xfId="0" applyFill="1" applyBorder="1" applyAlignment="1">
      <alignment vertical="top" wrapText="1"/>
    </xf>
    <xf numFmtId="0" fontId="30" fillId="3" borderId="3" xfId="1" applyFont="1" applyFill="1" applyBorder="1"/>
    <xf numFmtId="0" fontId="28" fillId="0" borderId="3" xfId="0" applyFont="1" applyBorder="1"/>
    <xf numFmtId="44" fontId="25" fillId="3" borderId="16" xfId="0" applyNumberFormat="1" applyFont="1" applyFill="1" applyBorder="1"/>
    <xf numFmtId="164" fontId="9" fillId="8" borderId="13" xfId="1" applyNumberFormat="1" applyFont="1" applyFill="1" applyBorder="1"/>
    <xf numFmtId="0" fontId="37" fillId="0" borderId="0" xfId="0" applyFont="1"/>
    <xf numFmtId="0" fontId="12" fillId="3" borderId="8" xfId="1" applyFont="1" applyFill="1" applyBorder="1"/>
    <xf numFmtId="0" fontId="11" fillId="3" borderId="3" xfId="1" applyFont="1" applyFill="1" applyBorder="1"/>
    <xf numFmtId="0" fontId="11" fillId="3" borderId="10" xfId="1" applyFont="1" applyFill="1" applyBorder="1"/>
    <xf numFmtId="0" fontId="24" fillId="0" borderId="0" xfId="0" applyFont="1" applyFill="1" applyBorder="1"/>
    <xf numFmtId="2" fontId="2" fillId="0" borderId="0" xfId="0" applyNumberFormat="1" applyFont="1" applyBorder="1"/>
    <xf numFmtId="0" fontId="3" fillId="0" borderId="0" xfId="0" applyFont="1" applyBorder="1"/>
    <xf numFmtId="43" fontId="26" fillId="0" borderId="1" xfId="2" applyNumberFormat="1" applyFont="1" applyBorder="1"/>
    <xf numFmtId="2" fontId="32" fillId="3" borderId="11" xfId="1" applyNumberFormat="1" applyFont="1" applyFill="1" applyBorder="1"/>
    <xf numFmtId="164" fontId="21" fillId="3" borderId="4" xfId="0" applyNumberFormat="1" applyFont="1" applyFill="1" applyBorder="1"/>
    <xf numFmtId="0" fontId="23" fillId="3" borderId="4" xfId="0" applyFont="1" applyFill="1" applyBorder="1"/>
    <xf numFmtId="166" fontId="19" fillId="9" borderId="1" xfId="2" applyNumberFormat="1" applyFont="1" applyFill="1" applyBorder="1"/>
    <xf numFmtId="166" fontId="38" fillId="9" borderId="1" xfId="2" applyNumberFormat="1" applyFont="1" applyFill="1" applyBorder="1"/>
    <xf numFmtId="166" fontId="19" fillId="10" borderId="1" xfId="2" applyNumberFormat="1" applyFont="1" applyFill="1" applyBorder="1"/>
    <xf numFmtId="166" fontId="39" fillId="10" borderId="1" xfId="2" applyNumberFormat="1" applyFont="1" applyFill="1" applyBorder="1"/>
    <xf numFmtId="0" fontId="0" fillId="0" borderId="1" xfId="2" applyFont="1" applyBorder="1"/>
    <xf numFmtId="43" fontId="23" fillId="2" borderId="1" xfId="2" applyNumberFormat="1" applyFont="1" applyFill="1" applyBorder="1"/>
    <xf numFmtId="43" fontId="27" fillId="2" borderId="16" xfId="3" applyNumberFormat="1" applyFont="1" applyFill="1" applyBorder="1"/>
    <xf numFmtId="43" fontId="20" fillId="2" borderId="16" xfId="3" applyNumberFormat="1" applyFont="1" applyFill="1" applyBorder="1"/>
    <xf numFmtId="0" fontId="22" fillId="0" borderId="0" xfId="2" applyFont="1" applyBorder="1" applyAlignment="1" applyProtection="1"/>
    <xf numFmtId="0" fontId="22" fillId="0" borderId="0" xfId="2" applyFont="1" applyBorder="1" applyAlignment="1" applyProtection="1">
      <alignment horizontal="center"/>
    </xf>
    <xf numFmtId="0" fontId="17" fillId="0" borderId="0" xfId="2" applyFont="1" applyBorder="1" applyAlignment="1" applyProtection="1"/>
    <xf numFmtId="0" fontId="17" fillId="0" borderId="6" xfId="2" applyFont="1" applyBorder="1" applyAlignment="1" applyProtection="1"/>
    <xf numFmtId="0" fontId="22" fillId="0" borderId="20" xfId="2" applyFont="1" applyBorder="1" applyAlignment="1" applyProtection="1">
      <alignment horizontal="center"/>
    </xf>
    <xf numFmtId="0" fontId="22" fillId="0" borderId="2" xfId="2" applyFont="1" applyBorder="1" applyAlignment="1" applyProtection="1">
      <alignment horizontal="center"/>
    </xf>
    <xf numFmtId="44" fontId="22" fillId="11" borderId="6" xfId="8" applyFont="1" applyFill="1" applyBorder="1" applyAlignment="1" applyProtection="1"/>
    <xf numFmtId="44" fontId="22" fillId="12" borderId="6" xfId="8" applyFont="1" applyFill="1" applyBorder="1" applyAlignment="1" applyProtection="1"/>
    <xf numFmtId="0" fontId="17" fillId="0" borderId="20" xfId="2" applyFont="1" applyBorder="1" applyAlignment="1" applyProtection="1"/>
    <xf numFmtId="44" fontId="22" fillId="11" borderId="20" xfId="8" applyFont="1" applyFill="1" applyBorder="1" applyAlignment="1" applyProtection="1"/>
    <xf numFmtId="44" fontId="22" fillId="12" borderId="20" xfId="8" applyFont="1" applyFill="1" applyBorder="1" applyAlignment="1" applyProtection="1"/>
    <xf numFmtId="44" fontId="22" fillId="11" borderId="5" xfId="8" applyFont="1" applyFill="1" applyBorder="1" applyAlignment="1" applyProtection="1"/>
    <xf numFmtId="44" fontId="22" fillId="12" borderId="7" xfId="8" applyFont="1" applyFill="1" applyBorder="1" applyAlignment="1" applyProtection="1"/>
    <xf numFmtId="44" fontId="22" fillId="11" borderId="29" xfId="8" applyFont="1" applyFill="1" applyBorder="1" applyAlignment="1" applyProtection="1"/>
    <xf numFmtId="44" fontId="22" fillId="12" borderId="30" xfId="8" applyFont="1" applyFill="1" applyBorder="1" applyAlignment="1" applyProtection="1"/>
    <xf numFmtId="0" fontId="17" fillId="0" borderId="31" xfId="2" applyFont="1" applyBorder="1" applyAlignment="1" applyProtection="1"/>
    <xf numFmtId="0" fontId="17" fillId="0" borderId="0" xfId="2" applyFont="1" applyBorder="1" applyAlignment="1" applyProtection="1">
      <alignment horizontal="center"/>
    </xf>
    <xf numFmtId="0" fontId="22" fillId="0" borderId="0" xfId="2" applyFont="1" applyFill="1" applyBorder="1" applyAlignment="1" applyProtection="1"/>
    <xf numFmtId="44" fontId="27" fillId="0" borderId="31" xfId="8" applyFont="1" applyFill="1" applyBorder="1" applyAlignment="1" applyProtection="1"/>
    <xf numFmtId="44" fontId="17" fillId="0" borderId="31" xfId="8" applyFont="1" applyFill="1" applyBorder="1" applyAlignment="1" applyProtection="1"/>
    <xf numFmtId="43" fontId="22" fillId="0" borderId="31" xfId="7" applyFont="1" applyFill="1" applyBorder="1" applyAlignment="1" applyProtection="1"/>
    <xf numFmtId="0" fontId="0" fillId="0" borderId="0" xfId="0" applyFont="1" applyAlignment="1">
      <alignment horizontal="center"/>
    </xf>
    <xf numFmtId="44" fontId="22" fillId="11" borderId="32" xfId="8" applyFont="1" applyFill="1" applyBorder="1" applyAlignment="1" applyProtection="1"/>
    <xf numFmtId="44" fontId="22" fillId="12" borderId="33" xfId="8" applyFont="1" applyFill="1" applyBorder="1" applyAlignment="1" applyProtection="1"/>
    <xf numFmtId="44" fontId="22" fillId="11" borderId="34" xfId="8" applyFont="1" applyFill="1" applyBorder="1" applyAlignment="1" applyProtection="1"/>
    <xf numFmtId="44" fontId="22" fillId="12" borderId="35" xfId="8" applyFont="1" applyFill="1" applyBorder="1" applyAlignment="1" applyProtection="1"/>
    <xf numFmtId="0" fontId="17" fillId="0" borderId="0" xfId="2" applyFont="1" applyBorder="1" applyAlignment="1" applyProtection="1">
      <alignment horizontal="center"/>
    </xf>
    <xf numFmtId="0" fontId="28" fillId="0" borderId="20" xfId="0" applyFont="1" applyBorder="1" applyAlignment="1">
      <alignment horizontal="center" vertical="center" textRotation="90" wrapText="1"/>
    </xf>
    <xf numFmtId="0" fontId="28" fillId="0" borderId="0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0" xfId="0" applyFont="1" applyAlignment="1">
      <alignment horizontal="center" vertical="center" textRotation="90" wrapText="1"/>
    </xf>
  </cellXfs>
  <cellStyles count="9">
    <cellStyle name="Excel Built-in Comma [0]" xfId="5" xr:uid="{00000000-0005-0000-0000-000000000000}"/>
    <cellStyle name="Excel Built-in Normal" xfId="1" xr:uid="{B7D6D697-F1FC-444D-A042-91C6BBE04EE5}"/>
    <cellStyle name="Komma" xfId="7" builtinId="3"/>
    <cellStyle name="Komma 2" xfId="3" xr:uid="{807D538F-FA2B-4135-97D7-20FA2F2EF62B}"/>
    <cellStyle name="Komma 2 2" xfId="4" xr:uid="{00000000-0005-0000-0000-000031000000}"/>
    <cellStyle name="Standaard" xfId="0" builtinId="0"/>
    <cellStyle name="Standaard 2" xfId="2" xr:uid="{4920A51B-DE82-4EA5-8428-F6E5B410C09B}"/>
    <cellStyle name="Standaard 2 2" xfId="6" xr:uid="{E4CA71EC-9F97-4042-B09B-3A3117F2F144}"/>
    <cellStyle name="Valuta" xfId="8" builtinId="4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9308-347C-49E0-8C47-2D5B6F49B0CF}">
  <sheetPr>
    <tabColor theme="1"/>
    <pageSetUpPr fitToPage="1"/>
  </sheetPr>
  <dimension ref="A1:H258"/>
  <sheetViews>
    <sheetView zoomScaleNormal="100" workbookViewId="0"/>
  </sheetViews>
  <sheetFormatPr defaultColWidth="8.85546875" defaultRowHeight="15" x14ac:dyDescent="0.25"/>
  <cols>
    <col min="1" max="1" width="8.85546875" style="23"/>
    <col min="2" max="2" width="60" style="23" customWidth="1"/>
    <col min="3" max="3" width="12" style="23" bestFit="1" customWidth="1"/>
    <col min="4" max="4" width="10.28515625" style="23" customWidth="1"/>
    <col min="5" max="5" width="13.28515625" style="23" bestFit="1" customWidth="1"/>
    <col min="6" max="6" width="8.85546875" style="23"/>
    <col min="7" max="7" width="97.7109375" style="23" bestFit="1" customWidth="1"/>
    <col min="8" max="8" width="9.7109375" style="23" customWidth="1"/>
    <col min="9" max="9" width="82.7109375" style="23" customWidth="1"/>
    <col min="10" max="16384" width="8.85546875" style="23"/>
  </cols>
  <sheetData>
    <row r="1" spans="1:8" x14ac:dyDescent="0.25">
      <c r="B1" s="257" t="s">
        <v>306</v>
      </c>
      <c r="C1" s="4"/>
      <c r="D1" s="258"/>
      <c r="E1" s="2"/>
      <c r="F1" s="259"/>
      <c r="G1" s="257" t="s">
        <v>307</v>
      </c>
    </row>
    <row r="3" spans="1:8" x14ac:dyDescent="0.25">
      <c r="A3" s="5">
        <v>16</v>
      </c>
      <c r="B3" s="57" t="s">
        <v>8</v>
      </c>
      <c r="C3" s="58" t="s">
        <v>76</v>
      </c>
      <c r="D3" s="58" t="s">
        <v>69</v>
      </c>
      <c r="E3" s="58" t="s">
        <v>77</v>
      </c>
      <c r="F3" s="59"/>
      <c r="G3" s="60" t="s">
        <v>78</v>
      </c>
      <c r="H3" s="64"/>
    </row>
    <row r="4" spans="1:8" x14ac:dyDescent="0.25">
      <c r="B4" s="61"/>
      <c r="C4" s="62">
        <v>2.5099999999999998</v>
      </c>
      <c r="D4" s="62"/>
      <c r="E4" s="62">
        <f>SUM(C4:D4)</f>
        <v>2.5099999999999998</v>
      </c>
      <c r="F4" s="59"/>
      <c r="G4" s="63" t="s">
        <v>67</v>
      </c>
      <c r="H4" s="64">
        <v>5</v>
      </c>
    </row>
    <row r="5" spans="1:8" x14ac:dyDescent="0.25">
      <c r="A5" s="2"/>
      <c r="B5" s="6" t="s">
        <v>75</v>
      </c>
    </row>
    <row r="7" spans="1:8" ht="30" x14ac:dyDescent="0.25">
      <c r="A7" s="40">
        <v>17</v>
      </c>
      <c r="B7" s="41" t="s">
        <v>115</v>
      </c>
      <c r="C7" s="42" t="s">
        <v>81</v>
      </c>
      <c r="D7" s="42" t="s">
        <v>82</v>
      </c>
      <c r="E7" s="42" t="s">
        <v>83</v>
      </c>
      <c r="F7" s="43"/>
      <c r="G7" s="44" t="s">
        <v>42</v>
      </c>
      <c r="H7" s="45"/>
    </row>
    <row r="8" spans="1:8" x14ac:dyDescent="0.25">
      <c r="A8" s="46"/>
      <c r="B8" s="47" t="s">
        <v>116</v>
      </c>
      <c r="C8" s="48">
        <v>28.94</v>
      </c>
      <c r="D8" s="49"/>
      <c r="E8" s="48">
        <v>27.5</v>
      </c>
      <c r="F8" s="43"/>
      <c r="G8" s="50" t="s">
        <v>78</v>
      </c>
      <c r="H8" s="51"/>
    </row>
    <row r="9" spans="1:8" x14ac:dyDescent="0.25">
      <c r="A9" s="46"/>
      <c r="B9" s="47" t="s">
        <v>117</v>
      </c>
      <c r="C9" s="48">
        <v>39.1</v>
      </c>
      <c r="D9" s="49"/>
      <c r="E9" s="48">
        <f>C9+D9</f>
        <v>39.1</v>
      </c>
      <c r="F9" s="43"/>
      <c r="G9" s="50" t="s">
        <v>67</v>
      </c>
      <c r="H9" s="64">
        <v>150</v>
      </c>
    </row>
    <row r="10" spans="1:8" x14ac:dyDescent="0.25">
      <c r="A10" s="46"/>
      <c r="B10" s="47" t="s">
        <v>118</v>
      </c>
      <c r="C10" s="48">
        <v>37.31</v>
      </c>
      <c r="D10" s="49"/>
      <c r="E10" s="48">
        <f>C10+D10</f>
        <v>37.31</v>
      </c>
      <c r="F10" s="43"/>
      <c r="G10" s="50"/>
      <c r="H10" s="51"/>
    </row>
    <row r="11" spans="1:8" x14ac:dyDescent="0.25">
      <c r="A11" s="46"/>
      <c r="B11" s="47" t="s">
        <v>119</v>
      </c>
      <c r="C11" s="48">
        <v>37.43</v>
      </c>
      <c r="D11" s="49"/>
      <c r="E11" s="48">
        <f>C11+D11</f>
        <v>37.43</v>
      </c>
      <c r="F11" s="43"/>
      <c r="G11" s="50"/>
      <c r="H11" s="51"/>
    </row>
    <row r="12" spans="1:8" x14ac:dyDescent="0.25">
      <c r="A12" s="46"/>
      <c r="B12" s="228" t="s">
        <v>257</v>
      </c>
      <c r="C12" s="52"/>
      <c r="D12" s="52">
        <v>12.48</v>
      </c>
      <c r="E12" s="52">
        <f>C12+D12</f>
        <v>12.48</v>
      </c>
      <c r="F12" s="43"/>
      <c r="G12" s="50"/>
      <c r="H12" s="51"/>
    </row>
    <row r="13" spans="1:8" x14ac:dyDescent="0.25">
      <c r="A13" s="46"/>
      <c r="B13" s="53" t="s">
        <v>41</v>
      </c>
      <c r="C13" s="52">
        <f>SUM(C8:C12)</f>
        <v>142.78</v>
      </c>
      <c r="D13" s="52">
        <f>SUM(D8:D12)</f>
        <v>12.48</v>
      </c>
      <c r="E13" s="54">
        <f>SUM(E8:E12)</f>
        <v>153.82</v>
      </c>
      <c r="F13" s="43"/>
      <c r="G13" s="55"/>
      <c r="H13" s="56"/>
    </row>
    <row r="14" spans="1:8" x14ac:dyDescent="0.25">
      <c r="A14" s="2"/>
      <c r="B14" s="6"/>
    </row>
    <row r="15" spans="1:8" ht="15.75" thickBot="1" x14ac:dyDescent="0.3">
      <c r="B15" s="6"/>
    </row>
    <row r="16" spans="1:8" x14ac:dyDescent="0.25">
      <c r="A16" s="65">
        <v>18</v>
      </c>
      <c r="B16" s="66" t="s">
        <v>120</v>
      </c>
      <c r="C16" s="67" t="s">
        <v>121</v>
      </c>
      <c r="D16" s="67" t="s">
        <v>81</v>
      </c>
      <c r="E16" s="68" t="s">
        <v>82</v>
      </c>
      <c r="G16" s="136" t="s">
        <v>309</v>
      </c>
      <c r="H16" s="261"/>
    </row>
    <row r="17" spans="1:8" x14ac:dyDescent="0.25">
      <c r="A17" s="69"/>
      <c r="B17" s="70" t="s">
        <v>258</v>
      </c>
      <c r="C17" s="71">
        <v>4536</v>
      </c>
      <c r="D17" s="71">
        <v>4536</v>
      </c>
      <c r="E17" s="72">
        <f t="shared" ref="E17:E37" si="0">C17-D17</f>
        <v>0</v>
      </c>
      <c r="G17" s="81" t="s">
        <v>310</v>
      </c>
      <c r="H17" s="89">
        <v>7344</v>
      </c>
    </row>
    <row r="18" spans="1:8" x14ac:dyDescent="0.25">
      <c r="A18" s="69"/>
      <c r="B18" s="70" t="s">
        <v>122</v>
      </c>
      <c r="C18" s="71">
        <v>540</v>
      </c>
      <c r="D18" s="71">
        <v>459</v>
      </c>
      <c r="E18" s="72">
        <f>C18-D18</f>
        <v>81</v>
      </c>
      <c r="G18" s="80" t="s">
        <v>311</v>
      </c>
      <c r="H18" s="89">
        <v>366</v>
      </c>
    </row>
    <row r="19" spans="1:8" x14ac:dyDescent="0.25">
      <c r="A19" s="69"/>
      <c r="B19" s="70" t="s">
        <v>123</v>
      </c>
      <c r="C19" s="71">
        <v>90</v>
      </c>
      <c r="D19" s="71">
        <v>90</v>
      </c>
      <c r="E19" s="72">
        <f t="shared" si="0"/>
        <v>0</v>
      </c>
      <c r="G19" s="81" t="s">
        <v>312</v>
      </c>
      <c r="H19" s="89">
        <v>144</v>
      </c>
    </row>
    <row r="20" spans="1:8" x14ac:dyDescent="0.25">
      <c r="A20" s="69"/>
      <c r="B20" s="70" t="s">
        <v>124</v>
      </c>
      <c r="C20" s="71">
        <v>81</v>
      </c>
      <c r="D20" s="71">
        <v>81</v>
      </c>
      <c r="E20" s="72">
        <f t="shared" si="0"/>
        <v>0</v>
      </c>
      <c r="G20" s="80" t="s">
        <v>41</v>
      </c>
      <c r="H20" s="262">
        <f>SUM(H17:H19)</f>
        <v>7854</v>
      </c>
    </row>
    <row r="21" spans="1:8" x14ac:dyDescent="0.25">
      <c r="A21" s="69"/>
      <c r="B21" s="73" t="s">
        <v>125</v>
      </c>
      <c r="C21" s="71">
        <v>72</v>
      </c>
      <c r="D21" s="72">
        <v>72</v>
      </c>
      <c r="E21" s="72">
        <f t="shared" si="0"/>
        <v>0</v>
      </c>
      <c r="G21" s="88"/>
      <c r="H21" s="263"/>
    </row>
    <row r="22" spans="1:8" x14ac:dyDescent="0.25">
      <c r="A22" s="69"/>
      <c r="B22" s="73" t="s">
        <v>126</v>
      </c>
      <c r="C22" s="71">
        <v>63</v>
      </c>
      <c r="D22" s="74">
        <v>63</v>
      </c>
      <c r="E22" s="72">
        <f t="shared" si="0"/>
        <v>0</v>
      </c>
      <c r="G22" s="81" t="s">
        <v>315</v>
      </c>
      <c r="H22" s="262">
        <v>6923</v>
      </c>
    </row>
    <row r="23" spans="1:8" x14ac:dyDescent="0.25">
      <c r="A23" s="69"/>
      <c r="B23" s="73" t="s">
        <v>127</v>
      </c>
      <c r="C23" s="71">
        <v>45</v>
      </c>
      <c r="D23" s="74">
        <v>45</v>
      </c>
      <c r="E23" s="72">
        <f t="shared" si="0"/>
        <v>0</v>
      </c>
      <c r="G23" s="88"/>
      <c r="H23" s="88"/>
    </row>
    <row r="24" spans="1:8" x14ac:dyDescent="0.25">
      <c r="A24" s="69"/>
      <c r="B24" s="73" t="s">
        <v>128</v>
      </c>
      <c r="C24" s="71">
        <v>36</v>
      </c>
      <c r="D24" s="74">
        <v>36</v>
      </c>
      <c r="E24" s="72">
        <f t="shared" si="0"/>
        <v>0</v>
      </c>
      <c r="G24" s="81" t="s">
        <v>313</v>
      </c>
      <c r="H24" s="89"/>
    </row>
    <row r="25" spans="1:8" x14ac:dyDescent="0.25">
      <c r="A25" s="69"/>
      <c r="B25" s="73" t="s">
        <v>129</v>
      </c>
      <c r="C25" s="71">
        <v>54</v>
      </c>
      <c r="D25" s="74">
        <v>54</v>
      </c>
      <c r="E25" s="72">
        <f t="shared" si="0"/>
        <v>0</v>
      </c>
      <c r="G25" s="83" t="s">
        <v>314</v>
      </c>
      <c r="H25" s="93">
        <v>7400</v>
      </c>
    </row>
    <row r="26" spans="1:8" x14ac:dyDescent="0.25">
      <c r="A26" s="69"/>
      <c r="B26" s="73" t="s">
        <v>259</v>
      </c>
      <c r="C26" s="71">
        <v>99</v>
      </c>
      <c r="D26" s="74">
        <v>99</v>
      </c>
      <c r="E26" s="72">
        <f t="shared" si="0"/>
        <v>0</v>
      </c>
      <c r="G26" s="229"/>
      <c r="H26" s="229"/>
    </row>
    <row r="27" spans="1:8" x14ac:dyDescent="0.25">
      <c r="A27" s="69"/>
      <c r="B27" s="70" t="s">
        <v>130</v>
      </c>
      <c r="C27" s="71">
        <v>432</v>
      </c>
      <c r="D27" s="71">
        <v>432</v>
      </c>
      <c r="E27" s="72">
        <f t="shared" si="0"/>
        <v>0</v>
      </c>
      <c r="G27" s="229"/>
      <c r="H27" s="229"/>
    </row>
    <row r="28" spans="1:8" x14ac:dyDescent="0.25">
      <c r="A28" s="69"/>
      <c r="B28" s="70" t="s">
        <v>131</v>
      </c>
      <c r="C28" s="71">
        <v>72</v>
      </c>
      <c r="D28" s="71">
        <v>72</v>
      </c>
      <c r="E28" s="72">
        <f t="shared" si="0"/>
        <v>0</v>
      </c>
      <c r="G28" s="229"/>
      <c r="H28" s="229"/>
    </row>
    <row r="29" spans="1:8" x14ac:dyDescent="0.25">
      <c r="A29" s="69"/>
      <c r="B29" s="70" t="s">
        <v>132</v>
      </c>
      <c r="C29" s="71">
        <v>63</v>
      </c>
      <c r="D29" s="71">
        <v>63</v>
      </c>
      <c r="E29" s="72">
        <f t="shared" si="0"/>
        <v>0</v>
      </c>
    </row>
    <row r="30" spans="1:8" x14ac:dyDescent="0.25">
      <c r="A30" s="69"/>
      <c r="B30" s="70" t="s">
        <v>133</v>
      </c>
      <c r="C30" s="71">
        <v>26</v>
      </c>
      <c r="D30" s="71">
        <v>26</v>
      </c>
      <c r="E30" s="72">
        <f t="shared" si="0"/>
        <v>0</v>
      </c>
    </row>
    <row r="31" spans="1:8" x14ac:dyDescent="0.25">
      <c r="A31" s="69"/>
      <c r="B31" s="70" t="s">
        <v>134</v>
      </c>
      <c r="C31" s="71">
        <v>124</v>
      </c>
      <c r="D31" s="71">
        <v>124</v>
      </c>
      <c r="E31" s="72">
        <f t="shared" si="0"/>
        <v>0</v>
      </c>
    </row>
    <row r="32" spans="1:8" x14ac:dyDescent="0.25">
      <c r="A32" s="69"/>
      <c r="B32" s="70" t="s">
        <v>135</v>
      </c>
      <c r="C32" s="71">
        <v>46.5</v>
      </c>
      <c r="D32" s="71">
        <v>46.5</v>
      </c>
      <c r="E32" s="72">
        <f t="shared" si="0"/>
        <v>0</v>
      </c>
    </row>
    <row r="33" spans="1:8" x14ac:dyDescent="0.25">
      <c r="A33" s="69"/>
      <c r="B33" s="70" t="s">
        <v>136</v>
      </c>
      <c r="C33" s="71">
        <v>15.5</v>
      </c>
      <c r="D33" s="71">
        <v>15.5</v>
      </c>
      <c r="E33" s="72">
        <f t="shared" si="0"/>
        <v>0</v>
      </c>
    </row>
    <row r="34" spans="1:8" x14ac:dyDescent="0.25">
      <c r="A34" s="69"/>
      <c r="B34" s="70" t="s">
        <v>137</v>
      </c>
      <c r="C34" s="71">
        <v>366</v>
      </c>
      <c r="D34" s="71">
        <v>366</v>
      </c>
      <c r="E34" s="72">
        <f t="shared" si="0"/>
        <v>0</v>
      </c>
    </row>
    <row r="35" spans="1:8" x14ac:dyDescent="0.25">
      <c r="A35" s="69"/>
      <c r="B35" s="70" t="s">
        <v>138</v>
      </c>
      <c r="C35" s="71">
        <v>144</v>
      </c>
      <c r="D35" s="71">
        <v>144</v>
      </c>
      <c r="E35" s="72">
        <f t="shared" si="0"/>
        <v>0</v>
      </c>
    </row>
    <row r="36" spans="1:8" x14ac:dyDescent="0.25">
      <c r="A36" s="69"/>
      <c r="B36" s="70" t="s">
        <v>139</v>
      </c>
      <c r="C36" s="71">
        <v>18</v>
      </c>
      <c r="D36" s="71">
        <v>18</v>
      </c>
      <c r="E36" s="72">
        <f t="shared" si="0"/>
        <v>0</v>
      </c>
    </row>
    <row r="37" spans="1:8" x14ac:dyDescent="0.25">
      <c r="A37" s="69"/>
      <c r="B37" s="70" t="s">
        <v>43</v>
      </c>
      <c r="C37" s="71">
        <v>0</v>
      </c>
      <c r="D37" s="71">
        <v>0</v>
      </c>
      <c r="E37" s="72">
        <f t="shared" si="0"/>
        <v>0</v>
      </c>
    </row>
    <row r="38" spans="1:8" ht="15.75" thickBot="1" x14ac:dyDescent="0.3">
      <c r="A38" s="69"/>
      <c r="B38" s="75" t="s">
        <v>7</v>
      </c>
      <c r="C38" s="76">
        <f>SUM(C17:C37)</f>
        <v>6923</v>
      </c>
      <c r="D38" s="77">
        <f>SUM(D17:D37)</f>
        <v>6842</v>
      </c>
      <c r="E38" s="78">
        <f>SUM(E17:E37)</f>
        <v>81</v>
      </c>
    </row>
    <row r="40" spans="1:8" ht="45" x14ac:dyDescent="0.25">
      <c r="A40" s="230">
        <v>19</v>
      </c>
      <c r="B40" s="84" t="s">
        <v>98</v>
      </c>
      <c r="C40" s="84" t="s">
        <v>68</v>
      </c>
      <c r="D40" s="84" t="s">
        <v>79</v>
      </c>
      <c r="E40" s="84" t="s">
        <v>80</v>
      </c>
      <c r="F40" s="9"/>
      <c r="G40" s="85" t="s">
        <v>44</v>
      </c>
      <c r="H40" s="86"/>
    </row>
    <row r="41" spans="1:8" x14ac:dyDescent="0.25">
      <c r="B41" s="87" t="s">
        <v>140</v>
      </c>
      <c r="C41" s="62">
        <v>108</v>
      </c>
      <c r="D41" s="62">
        <v>0</v>
      </c>
      <c r="E41" s="62">
        <f>C41+D41</f>
        <v>108</v>
      </c>
      <c r="G41" s="88"/>
      <c r="H41" s="89"/>
    </row>
    <row r="42" spans="1:8" x14ac:dyDescent="0.25">
      <c r="B42" s="87" t="s">
        <v>141</v>
      </c>
      <c r="C42" s="62">
        <v>375</v>
      </c>
      <c r="D42" s="62">
        <v>0</v>
      </c>
      <c r="E42" s="62">
        <f>C42+D42</f>
        <v>375</v>
      </c>
      <c r="G42" s="88"/>
      <c r="H42" s="89"/>
    </row>
    <row r="43" spans="1:8" x14ac:dyDescent="0.25">
      <c r="B43" s="90" t="s">
        <v>41</v>
      </c>
      <c r="C43" s="62">
        <f>SUM(C41:C42)</f>
        <v>483</v>
      </c>
      <c r="D43" s="62">
        <f>SUM(D41:D42)</f>
        <v>0</v>
      </c>
      <c r="E43" s="91">
        <f>SUM(E41:E42)</f>
        <v>483</v>
      </c>
      <c r="G43" s="83" t="s">
        <v>106</v>
      </c>
      <c r="H43" s="93">
        <v>500</v>
      </c>
    </row>
    <row r="45" spans="1:8" x14ac:dyDescent="0.25">
      <c r="B45" s="6"/>
    </row>
    <row r="46" spans="1:8" ht="45" x14ac:dyDescent="0.25">
      <c r="A46" s="40">
        <v>20</v>
      </c>
      <c r="B46" s="84" t="s">
        <v>100</v>
      </c>
      <c r="C46" s="84" t="s">
        <v>68</v>
      </c>
      <c r="D46" s="84" t="s">
        <v>79</v>
      </c>
      <c r="E46" s="84" t="s">
        <v>80</v>
      </c>
      <c r="G46" s="85" t="s">
        <v>44</v>
      </c>
      <c r="H46" s="86"/>
    </row>
    <row r="47" spans="1:8" x14ac:dyDescent="0.25">
      <c r="B47" s="87" t="s">
        <v>142</v>
      </c>
      <c r="C47" s="62">
        <v>857</v>
      </c>
      <c r="D47" s="62">
        <v>0</v>
      </c>
      <c r="E47" s="62">
        <f>C47</f>
        <v>857</v>
      </c>
      <c r="G47" s="81" t="s">
        <v>260</v>
      </c>
      <c r="H47" s="92">
        <v>0</v>
      </c>
    </row>
    <row r="48" spans="1:8" x14ac:dyDescent="0.25">
      <c r="B48" s="90" t="s">
        <v>41</v>
      </c>
      <c r="C48" s="62">
        <f>SUM(C47:C47)</f>
        <v>857</v>
      </c>
      <c r="D48" s="62">
        <f>SUM(D47:D47)</f>
        <v>0</v>
      </c>
      <c r="E48" s="91">
        <f>SUM(E47:E47)</f>
        <v>857</v>
      </c>
      <c r="G48" s="81" t="s">
        <v>261</v>
      </c>
      <c r="H48" s="92"/>
    </row>
    <row r="49" spans="1:8" x14ac:dyDescent="0.25">
      <c r="B49" s="94" t="s">
        <v>321</v>
      </c>
    </row>
    <row r="50" spans="1:8" x14ac:dyDescent="0.25">
      <c r="A50" s="2"/>
      <c r="B50" s="2"/>
    </row>
    <row r="52" spans="1:8" ht="30" x14ac:dyDescent="0.25">
      <c r="A52" s="65">
        <v>21</v>
      </c>
      <c r="B52" s="95" t="s">
        <v>45</v>
      </c>
      <c r="C52" s="96" t="s">
        <v>81</v>
      </c>
      <c r="D52" s="96" t="s">
        <v>82</v>
      </c>
      <c r="E52" s="96" t="s">
        <v>83</v>
      </c>
      <c r="G52" s="97" t="s">
        <v>45</v>
      </c>
      <c r="H52" s="98"/>
    </row>
    <row r="53" spans="1:8" x14ac:dyDescent="0.25">
      <c r="B53" s="99" t="s">
        <v>143</v>
      </c>
      <c r="C53" s="62">
        <v>75.180000000000007</v>
      </c>
      <c r="D53" s="61"/>
      <c r="E53" s="62">
        <f t="shared" ref="E53:E54" si="1">C53+D53</f>
        <v>75.180000000000007</v>
      </c>
      <c r="G53" s="100"/>
      <c r="H53" s="101">
        <v>130</v>
      </c>
    </row>
    <row r="54" spans="1:8" x14ac:dyDescent="0.25">
      <c r="B54" s="99" t="s">
        <v>144</v>
      </c>
      <c r="C54" s="62">
        <v>49.9</v>
      </c>
      <c r="D54" s="61"/>
      <c r="E54" s="62">
        <f t="shared" si="1"/>
        <v>49.9</v>
      </c>
      <c r="G54" s="100"/>
      <c r="H54" s="101"/>
    </row>
    <row r="55" spans="1:8" x14ac:dyDescent="0.25">
      <c r="B55" s="102" t="s">
        <v>46</v>
      </c>
      <c r="C55" s="62">
        <f>SUM(C53:C54)</f>
        <v>125.08000000000001</v>
      </c>
      <c r="D55" s="82"/>
      <c r="E55" s="91">
        <f>SUM(E53:E54)</f>
        <v>125.08000000000001</v>
      </c>
      <c r="G55" s="103"/>
      <c r="H55" s="104"/>
    </row>
    <row r="56" spans="1:8" x14ac:dyDescent="0.25">
      <c r="A56" s="3"/>
      <c r="B56" s="3"/>
    </row>
    <row r="57" spans="1:8" x14ac:dyDescent="0.25">
      <c r="A57" s="3"/>
      <c r="B57" s="94"/>
    </row>
    <row r="58" spans="1:8" x14ac:dyDescent="0.25">
      <c r="A58" s="65">
        <v>22</v>
      </c>
      <c r="B58" s="233" t="s">
        <v>145</v>
      </c>
      <c r="C58" s="91"/>
      <c r="G58" s="95" t="s">
        <v>145</v>
      </c>
      <c r="H58" s="106"/>
    </row>
    <row r="59" spans="1:8" x14ac:dyDescent="0.25">
      <c r="A59" s="65"/>
      <c r="B59" s="105" t="s">
        <v>146</v>
      </c>
      <c r="C59" s="231">
        <v>12.9</v>
      </c>
      <c r="G59" s="88" t="s">
        <v>262</v>
      </c>
      <c r="H59" s="107"/>
    </row>
    <row r="60" spans="1:8" x14ac:dyDescent="0.25">
      <c r="A60" s="65"/>
      <c r="B60" s="105" t="s">
        <v>147</v>
      </c>
      <c r="C60" s="231">
        <v>29.41</v>
      </c>
      <c r="G60" s="88" t="s">
        <v>263</v>
      </c>
      <c r="H60" s="107"/>
    </row>
    <row r="61" spans="1:8" x14ac:dyDescent="0.25">
      <c r="A61" s="65"/>
      <c r="B61" s="99" t="s">
        <v>148</v>
      </c>
      <c r="C61" s="208">
        <v>28.3</v>
      </c>
      <c r="G61" s="88" t="s">
        <v>264</v>
      </c>
      <c r="H61" s="107"/>
    </row>
    <row r="62" spans="1:8" x14ac:dyDescent="0.25">
      <c r="A62" s="65"/>
      <c r="B62" s="99" t="s">
        <v>149</v>
      </c>
      <c r="C62" s="208">
        <v>20.3</v>
      </c>
      <c r="G62" s="88" t="s">
        <v>265</v>
      </c>
      <c r="H62" s="107"/>
    </row>
    <row r="63" spans="1:8" x14ac:dyDescent="0.25">
      <c r="A63" s="65"/>
      <c r="B63" s="105" t="s">
        <v>150</v>
      </c>
      <c r="C63" s="231">
        <v>27.8</v>
      </c>
      <c r="G63" s="108"/>
      <c r="H63" s="93">
        <v>400</v>
      </c>
    </row>
    <row r="64" spans="1:8" x14ac:dyDescent="0.25">
      <c r="A64" s="65"/>
      <c r="B64" s="99" t="s">
        <v>151</v>
      </c>
      <c r="C64" s="208">
        <v>7.1</v>
      </c>
    </row>
    <row r="65" spans="1:3" x14ac:dyDescent="0.25">
      <c r="A65" s="65"/>
      <c r="B65" s="99" t="s">
        <v>152</v>
      </c>
      <c r="C65" s="208">
        <v>29.8</v>
      </c>
    </row>
    <row r="66" spans="1:3" x14ac:dyDescent="0.25">
      <c r="A66" s="65"/>
      <c r="B66" s="105" t="s">
        <v>153</v>
      </c>
      <c r="C66" s="231">
        <v>12.89</v>
      </c>
    </row>
    <row r="67" spans="1:3" x14ac:dyDescent="0.25">
      <c r="A67" s="65"/>
      <c r="B67" s="99" t="s">
        <v>154</v>
      </c>
      <c r="C67" s="208">
        <v>14.2</v>
      </c>
    </row>
    <row r="68" spans="1:3" x14ac:dyDescent="0.25">
      <c r="A68" s="65"/>
      <c r="B68" s="105" t="s">
        <v>155</v>
      </c>
      <c r="C68" s="231">
        <v>28.5</v>
      </c>
    </row>
    <row r="69" spans="1:3" x14ac:dyDescent="0.25">
      <c r="A69" s="65"/>
      <c r="B69" s="99" t="s">
        <v>156</v>
      </c>
      <c r="C69" s="208">
        <v>13.9</v>
      </c>
    </row>
    <row r="70" spans="1:3" x14ac:dyDescent="0.25">
      <c r="A70" s="65"/>
      <c r="B70" s="99" t="s">
        <v>157</v>
      </c>
      <c r="C70" s="208">
        <v>6.6</v>
      </c>
    </row>
    <row r="71" spans="1:3" x14ac:dyDescent="0.25">
      <c r="A71" s="65"/>
      <c r="B71" s="99" t="s">
        <v>158</v>
      </c>
      <c r="C71" s="208">
        <v>13.9</v>
      </c>
    </row>
    <row r="72" spans="1:3" x14ac:dyDescent="0.25">
      <c r="A72" s="65"/>
      <c r="B72" s="105" t="s">
        <v>159</v>
      </c>
      <c r="C72" s="231"/>
    </row>
    <row r="73" spans="1:3" x14ac:dyDescent="0.25">
      <c r="A73" s="65"/>
      <c r="B73" s="99" t="s">
        <v>160</v>
      </c>
      <c r="C73" s="208">
        <v>15.6</v>
      </c>
    </row>
    <row r="74" spans="1:3" x14ac:dyDescent="0.25">
      <c r="A74" s="65"/>
      <c r="B74" s="105" t="s">
        <v>161</v>
      </c>
      <c r="C74" s="232"/>
    </row>
    <row r="75" spans="1:3" x14ac:dyDescent="0.25">
      <c r="A75" s="65"/>
      <c r="B75" s="99" t="s">
        <v>162</v>
      </c>
      <c r="C75" s="208">
        <v>13.5</v>
      </c>
    </row>
    <row r="76" spans="1:3" x14ac:dyDescent="0.25">
      <c r="A76" s="65"/>
      <c r="B76" s="99" t="s">
        <v>163</v>
      </c>
      <c r="C76" s="208">
        <v>13.8</v>
      </c>
    </row>
    <row r="77" spans="1:3" x14ac:dyDescent="0.25">
      <c r="A77" s="65"/>
      <c r="B77" s="99" t="s">
        <v>164</v>
      </c>
      <c r="C77" s="208">
        <v>13.6</v>
      </c>
    </row>
    <row r="78" spans="1:3" x14ac:dyDescent="0.25">
      <c r="A78" s="65"/>
      <c r="B78" s="105" t="s">
        <v>165</v>
      </c>
      <c r="C78" s="231"/>
    </row>
    <row r="79" spans="1:3" x14ac:dyDescent="0.25">
      <c r="A79" s="65"/>
      <c r="B79" s="105" t="s">
        <v>166</v>
      </c>
      <c r="C79" s="231"/>
    </row>
    <row r="80" spans="1:3" x14ac:dyDescent="0.25">
      <c r="A80" s="65"/>
      <c r="B80" s="99"/>
      <c r="C80" s="208"/>
    </row>
    <row r="81" spans="1:8" x14ac:dyDescent="0.25">
      <c r="A81" s="65"/>
      <c r="B81" s="204" t="s">
        <v>46</v>
      </c>
      <c r="C81" s="91">
        <f>SUM(C59:C80)</f>
        <v>302.10000000000002</v>
      </c>
    </row>
    <row r="82" spans="1:8" x14ac:dyDescent="0.25">
      <c r="B82" s="94"/>
    </row>
    <row r="83" spans="1:8" x14ac:dyDescent="0.25">
      <c r="B83" s="94"/>
    </row>
    <row r="84" spans="1:8" ht="45" x14ac:dyDescent="0.25">
      <c r="A84" s="65">
        <v>23</v>
      </c>
      <c r="B84" s="96" t="s">
        <v>252</v>
      </c>
      <c r="C84" s="111" t="s">
        <v>68</v>
      </c>
      <c r="D84" s="111" t="s">
        <v>79</v>
      </c>
      <c r="E84" s="111" t="s">
        <v>84</v>
      </c>
      <c r="F84" s="94"/>
      <c r="G84" s="234" t="s">
        <v>266</v>
      </c>
      <c r="H84" s="28"/>
    </row>
    <row r="85" spans="1:8" x14ac:dyDescent="0.25">
      <c r="B85" s="61" t="s">
        <v>267</v>
      </c>
      <c r="C85" s="62">
        <v>350.3</v>
      </c>
      <c r="D85" s="62"/>
      <c r="E85" s="62">
        <f>C85+D85</f>
        <v>350.3</v>
      </c>
      <c r="F85" s="94"/>
      <c r="G85" s="99" t="s">
        <v>271</v>
      </c>
      <c r="H85" s="101">
        <v>500</v>
      </c>
    </row>
    <row r="86" spans="1:8" x14ac:dyDescent="0.25">
      <c r="B86" s="61" t="s">
        <v>268</v>
      </c>
      <c r="C86" s="62">
        <v>68.73</v>
      </c>
      <c r="D86" s="62"/>
      <c r="E86" s="62">
        <f t="shared" ref="E86:E87" si="2">C86+D86</f>
        <v>68.73</v>
      </c>
      <c r="F86" s="94"/>
      <c r="G86" s="99" t="s">
        <v>272</v>
      </c>
      <c r="H86" s="112"/>
    </row>
    <row r="87" spans="1:8" x14ac:dyDescent="0.25">
      <c r="B87" s="61" t="s">
        <v>269</v>
      </c>
      <c r="C87" s="62">
        <v>68.73</v>
      </c>
      <c r="D87" s="62"/>
      <c r="E87" s="62">
        <f t="shared" si="2"/>
        <v>68.73</v>
      </c>
      <c r="F87" s="94"/>
      <c r="G87" s="99" t="s">
        <v>319</v>
      </c>
      <c r="H87" s="112"/>
    </row>
    <row r="88" spans="1:8" x14ac:dyDescent="0.25">
      <c r="B88" s="90" t="s">
        <v>41</v>
      </c>
      <c r="C88" s="62">
        <f>SUM(C85:C87)</f>
        <v>487.76000000000005</v>
      </c>
      <c r="D88" s="62">
        <f>SUM(D85:D87)</f>
        <v>0</v>
      </c>
      <c r="E88" s="82">
        <f>C88+D88</f>
        <v>487.76000000000005</v>
      </c>
      <c r="F88" s="94"/>
      <c r="G88" s="103" t="s">
        <v>320</v>
      </c>
      <c r="H88" s="113"/>
    </row>
    <row r="89" spans="1:8" x14ac:dyDescent="0.25">
      <c r="B89" s="94" t="s">
        <v>270</v>
      </c>
    </row>
    <row r="90" spans="1:8" x14ac:dyDescent="0.25">
      <c r="G90" s="23" t="s">
        <v>75</v>
      </c>
    </row>
    <row r="91" spans="1:8" x14ac:dyDescent="0.25">
      <c r="B91" s="114"/>
    </row>
    <row r="92" spans="1:8" x14ac:dyDescent="0.25">
      <c r="B92" s="110">
        <v>1819</v>
      </c>
      <c r="C92" s="110"/>
      <c r="D92" s="110"/>
    </row>
    <row r="93" spans="1:8" ht="30" x14ac:dyDescent="0.25">
      <c r="A93" s="65">
        <v>24</v>
      </c>
      <c r="B93" s="57" t="s">
        <v>47</v>
      </c>
      <c r="C93" s="96" t="s">
        <v>81</v>
      </c>
      <c r="D93" s="96" t="s">
        <v>82</v>
      </c>
      <c r="E93" s="96" t="s">
        <v>83</v>
      </c>
      <c r="G93" s="79" t="s">
        <v>47</v>
      </c>
      <c r="H93" s="28"/>
    </row>
    <row r="94" spans="1:8" x14ac:dyDescent="0.25">
      <c r="B94" s="115" t="s">
        <v>167</v>
      </c>
      <c r="C94" s="62">
        <v>344.5</v>
      </c>
      <c r="D94" s="62">
        <v>0</v>
      </c>
      <c r="E94" s="62">
        <f>C94+D94</f>
        <v>344.5</v>
      </c>
      <c r="G94" s="157" t="s">
        <v>273</v>
      </c>
      <c r="H94" s="116"/>
    </row>
    <row r="95" spans="1:8" x14ac:dyDescent="0.25">
      <c r="B95" s="115" t="s">
        <v>168</v>
      </c>
      <c r="C95" s="62">
        <v>344.5</v>
      </c>
      <c r="D95" s="62">
        <v>0</v>
      </c>
      <c r="E95" s="62">
        <f t="shared" ref="E95:E109" si="3">C95+D95</f>
        <v>344.5</v>
      </c>
      <c r="G95" s="157" t="s">
        <v>169</v>
      </c>
      <c r="H95" s="116"/>
    </row>
    <row r="96" spans="1:8" x14ac:dyDescent="0.25">
      <c r="B96" s="117" t="s">
        <v>170</v>
      </c>
      <c r="C96" s="71">
        <v>80</v>
      </c>
      <c r="D96" s="71">
        <v>0</v>
      </c>
      <c r="E96" s="71">
        <f t="shared" si="3"/>
        <v>80</v>
      </c>
      <c r="G96" s="157" t="s">
        <v>274</v>
      </c>
      <c r="H96" s="118"/>
    </row>
    <row r="97" spans="2:8" x14ac:dyDescent="0.25">
      <c r="B97" s="115" t="s">
        <v>171</v>
      </c>
      <c r="C97" s="62">
        <v>344.5</v>
      </c>
      <c r="D97" s="62">
        <v>0</v>
      </c>
      <c r="E97" s="62">
        <f t="shared" si="3"/>
        <v>344.5</v>
      </c>
      <c r="G97" s="63" t="s">
        <v>275</v>
      </c>
      <c r="H97" s="101">
        <v>3540</v>
      </c>
    </row>
    <row r="98" spans="2:8" ht="13.15" customHeight="1" x14ac:dyDescent="0.25">
      <c r="B98" s="115" t="s">
        <v>172</v>
      </c>
      <c r="C98" s="62">
        <v>344.5</v>
      </c>
      <c r="D98" s="62">
        <v>0</v>
      </c>
      <c r="E98" s="62">
        <f t="shared" si="3"/>
        <v>344.5</v>
      </c>
    </row>
    <row r="99" spans="2:8" x14ac:dyDescent="0.25">
      <c r="B99" s="117" t="s">
        <v>173</v>
      </c>
      <c r="C99" s="71">
        <v>80</v>
      </c>
      <c r="D99" s="71">
        <v>0</v>
      </c>
      <c r="E99" s="71">
        <f t="shared" si="3"/>
        <v>80</v>
      </c>
    </row>
    <row r="100" spans="2:8" x14ac:dyDescent="0.25">
      <c r="B100" s="115" t="s">
        <v>174</v>
      </c>
      <c r="C100" s="62">
        <v>344.5</v>
      </c>
      <c r="D100" s="62">
        <v>0</v>
      </c>
      <c r="E100" s="62">
        <f t="shared" si="3"/>
        <v>344.5</v>
      </c>
    </row>
    <row r="101" spans="2:8" x14ac:dyDescent="0.25">
      <c r="B101" s="117" t="s">
        <v>175</v>
      </c>
      <c r="C101" s="71">
        <v>80</v>
      </c>
      <c r="D101" s="71">
        <v>0</v>
      </c>
      <c r="E101" s="71">
        <f t="shared" si="3"/>
        <v>80</v>
      </c>
    </row>
    <row r="102" spans="2:8" x14ac:dyDescent="0.25">
      <c r="B102" s="115" t="s">
        <v>176</v>
      </c>
      <c r="C102" s="62">
        <v>344.5</v>
      </c>
      <c r="D102" s="62">
        <v>0</v>
      </c>
      <c r="E102" s="62">
        <f t="shared" si="3"/>
        <v>344.5</v>
      </c>
    </row>
    <row r="103" spans="2:8" x14ac:dyDescent="0.25">
      <c r="B103" s="115" t="s">
        <v>177</v>
      </c>
      <c r="C103" s="62">
        <v>344.5</v>
      </c>
      <c r="D103" s="62">
        <v>0</v>
      </c>
      <c r="E103" s="62">
        <f t="shared" si="3"/>
        <v>344.5</v>
      </c>
    </row>
    <row r="104" spans="2:8" x14ac:dyDescent="0.25">
      <c r="B104" s="115" t="s">
        <v>178</v>
      </c>
      <c r="C104" s="62">
        <v>344.5</v>
      </c>
      <c r="D104" s="62">
        <v>0</v>
      </c>
      <c r="E104" s="62">
        <f t="shared" si="3"/>
        <v>344.5</v>
      </c>
    </row>
    <row r="105" spans="2:8" x14ac:dyDescent="0.25">
      <c r="B105" s="117" t="s">
        <v>179</v>
      </c>
      <c r="C105" s="71">
        <v>75</v>
      </c>
      <c r="D105" s="71">
        <v>0</v>
      </c>
      <c r="E105" s="71">
        <f t="shared" si="3"/>
        <v>75</v>
      </c>
    </row>
    <row r="106" spans="2:8" x14ac:dyDescent="0.25">
      <c r="B106" s="115" t="s">
        <v>180</v>
      </c>
      <c r="C106" s="62">
        <v>344.5</v>
      </c>
      <c r="D106" s="62">
        <v>0</v>
      </c>
      <c r="E106" s="62">
        <f t="shared" si="3"/>
        <v>344.5</v>
      </c>
    </row>
    <row r="107" spans="2:8" x14ac:dyDescent="0.25">
      <c r="B107" s="115" t="s">
        <v>181</v>
      </c>
      <c r="C107" s="62">
        <v>344.5</v>
      </c>
      <c r="D107" s="62">
        <v>0</v>
      </c>
      <c r="E107" s="62">
        <f t="shared" si="3"/>
        <v>344.5</v>
      </c>
    </row>
    <row r="108" spans="2:8" x14ac:dyDescent="0.25">
      <c r="B108" s="115" t="s">
        <v>182</v>
      </c>
      <c r="C108" s="62">
        <v>344.5</v>
      </c>
      <c r="D108" s="62">
        <v>0</v>
      </c>
      <c r="E108" s="62">
        <f t="shared" si="3"/>
        <v>344.5</v>
      </c>
    </row>
    <row r="109" spans="2:8" x14ac:dyDescent="0.25">
      <c r="B109" s="115" t="s">
        <v>183</v>
      </c>
      <c r="C109" s="62">
        <v>344.5</v>
      </c>
      <c r="D109" s="62">
        <v>0</v>
      </c>
      <c r="E109" s="62">
        <f t="shared" si="3"/>
        <v>344.5</v>
      </c>
    </row>
    <row r="110" spans="2:8" x14ac:dyDescent="0.25">
      <c r="B110" s="90" t="s">
        <v>184</v>
      </c>
      <c r="C110" s="82">
        <f>SUM(C94:C109)</f>
        <v>4449</v>
      </c>
      <c r="D110" s="82">
        <f t="shared" ref="D110:E110" si="4">SUM(D94:D109)</f>
        <v>0</v>
      </c>
      <c r="E110" s="82">
        <f t="shared" si="4"/>
        <v>4449</v>
      </c>
      <c r="F110" s="1"/>
    </row>
    <row r="112" spans="2:8" x14ac:dyDescent="0.25">
      <c r="B112" s="110">
        <v>1819</v>
      </c>
      <c r="C112" s="110"/>
      <c r="D112" s="110"/>
    </row>
    <row r="113" spans="1:8" ht="30" x14ac:dyDescent="0.25">
      <c r="A113" s="65">
        <v>25</v>
      </c>
      <c r="B113" s="57" t="s">
        <v>185</v>
      </c>
      <c r="C113" s="96" t="s">
        <v>81</v>
      </c>
      <c r="D113" s="96" t="s">
        <v>82</v>
      </c>
      <c r="E113" s="96" t="s">
        <v>83</v>
      </c>
      <c r="F113" s="235"/>
      <c r="G113" s="200" t="s">
        <v>48</v>
      </c>
      <c r="H113" s="148"/>
    </row>
    <row r="114" spans="1:8" x14ac:dyDescent="0.25">
      <c r="A114" s="7"/>
      <c r="B114" s="61" t="s">
        <v>186</v>
      </c>
      <c r="C114" s="62">
        <v>478.65</v>
      </c>
      <c r="D114" s="61"/>
      <c r="E114" s="62">
        <f t="shared" ref="E114:E118" si="5">C114+D114</f>
        <v>478.65</v>
      </c>
      <c r="G114" s="150" t="s">
        <v>316</v>
      </c>
      <c r="H114" s="151"/>
    </row>
    <row r="115" spans="1:8" x14ac:dyDescent="0.25">
      <c r="A115" s="7"/>
      <c r="B115" s="61" t="s">
        <v>187</v>
      </c>
      <c r="C115" s="62">
        <v>691.94</v>
      </c>
      <c r="D115" s="61"/>
      <c r="E115" s="62">
        <f t="shared" si="5"/>
        <v>691.94</v>
      </c>
      <c r="F115" s="236"/>
      <c r="G115" s="81" t="s">
        <v>317</v>
      </c>
      <c r="H115" s="101"/>
    </row>
    <row r="116" spans="1:8" x14ac:dyDescent="0.25">
      <c r="A116" s="7"/>
      <c r="B116" s="61" t="s">
        <v>188</v>
      </c>
      <c r="C116" s="62">
        <v>751.59</v>
      </c>
      <c r="D116" s="61"/>
      <c r="E116" s="62">
        <f t="shared" si="5"/>
        <v>751.59</v>
      </c>
      <c r="F116" s="236"/>
      <c r="G116" s="81" t="s">
        <v>322</v>
      </c>
      <c r="H116" s="101"/>
    </row>
    <row r="117" spans="1:8" x14ac:dyDescent="0.25">
      <c r="A117" s="7"/>
      <c r="B117" s="61" t="s">
        <v>189</v>
      </c>
      <c r="C117" s="62">
        <v>787.38</v>
      </c>
      <c r="D117" s="61"/>
      <c r="E117" s="62">
        <f t="shared" si="5"/>
        <v>787.38</v>
      </c>
      <c r="F117" s="236"/>
      <c r="G117" s="81" t="s">
        <v>330</v>
      </c>
      <c r="H117" s="262">
        <v>3438.4</v>
      </c>
    </row>
    <row r="118" spans="1:8" x14ac:dyDescent="0.25">
      <c r="A118" s="7"/>
      <c r="B118" s="61" t="s">
        <v>276</v>
      </c>
      <c r="C118" s="62">
        <v>278.37</v>
      </c>
      <c r="D118" s="61"/>
      <c r="E118" s="62">
        <f t="shared" si="5"/>
        <v>278.37</v>
      </c>
      <c r="F118" s="237"/>
      <c r="G118" s="81"/>
      <c r="H118" s="262"/>
    </row>
    <row r="119" spans="1:8" x14ac:dyDescent="0.25">
      <c r="A119" s="7"/>
      <c r="B119" s="61" t="s">
        <v>331</v>
      </c>
      <c r="C119" s="62">
        <v>4.88</v>
      </c>
      <c r="D119" s="119"/>
      <c r="E119" s="62">
        <v>4.88</v>
      </c>
      <c r="F119" s="237"/>
      <c r="G119" s="81"/>
      <c r="H119" s="101"/>
    </row>
    <row r="120" spans="1:8" x14ac:dyDescent="0.25">
      <c r="A120" s="7"/>
      <c r="B120" s="90" t="s">
        <v>41</v>
      </c>
      <c r="C120" s="91">
        <f>SUM(C114:C119)</f>
        <v>2992.8100000000004</v>
      </c>
      <c r="D120" s="91">
        <f>SUM(D114:D118)</f>
        <v>0</v>
      </c>
      <c r="E120" s="91">
        <f>SUM(E114:E119)</f>
        <v>2992.8100000000004</v>
      </c>
      <c r="F120" s="235"/>
      <c r="G120" s="81"/>
      <c r="H120" s="92"/>
    </row>
    <row r="121" spans="1:8" x14ac:dyDescent="0.25">
      <c r="A121" s="8"/>
      <c r="B121" s="120" t="s">
        <v>190</v>
      </c>
      <c r="C121" s="121"/>
      <c r="D121" s="121"/>
      <c r="E121" s="109"/>
      <c r="F121" s="94"/>
      <c r="G121" s="83" t="s">
        <v>318</v>
      </c>
      <c r="H121" s="93">
        <v>3450</v>
      </c>
    </row>
    <row r="122" spans="1:8" x14ac:dyDescent="0.25">
      <c r="F122" s="6"/>
      <c r="G122" s="6"/>
      <c r="H122" s="6"/>
    </row>
    <row r="124" spans="1:8" x14ac:dyDescent="0.25">
      <c r="B124" s="110">
        <v>1819</v>
      </c>
    </row>
    <row r="125" spans="1:8" ht="30" x14ac:dyDescent="0.25">
      <c r="A125" s="238">
        <v>26</v>
      </c>
      <c r="B125" s="124" t="s">
        <v>255</v>
      </c>
      <c r="C125" s="42" t="s">
        <v>81</v>
      </c>
      <c r="D125" s="42" t="s">
        <v>82</v>
      </c>
      <c r="E125" s="42" t="s">
        <v>83</v>
      </c>
      <c r="G125" s="125"/>
      <c r="H125" s="126"/>
    </row>
    <row r="126" spans="1:8" x14ac:dyDescent="0.25">
      <c r="B126" s="127" t="s">
        <v>191</v>
      </c>
      <c r="C126" s="239"/>
      <c r="D126" s="239"/>
      <c r="E126" s="239">
        <f>SUM(C126:D126)</f>
        <v>0</v>
      </c>
      <c r="G126" s="129"/>
      <c r="H126" s="240"/>
    </row>
    <row r="127" spans="1:8" x14ac:dyDescent="0.25">
      <c r="B127" s="124" t="s">
        <v>41</v>
      </c>
      <c r="C127" s="239">
        <f>SUM(C126:C126)</f>
        <v>0</v>
      </c>
      <c r="D127" s="239"/>
      <c r="E127" s="239">
        <f>SUM(E126:E126)</f>
        <v>0</v>
      </c>
      <c r="G127" s="130"/>
      <c r="H127" s="241">
        <v>350</v>
      </c>
    </row>
    <row r="129" spans="1:8" x14ac:dyDescent="0.25">
      <c r="B129" s="110">
        <v>1819</v>
      </c>
      <c r="C129" s="110"/>
      <c r="D129" s="110"/>
    </row>
    <row r="130" spans="1:8" ht="30" x14ac:dyDescent="0.25">
      <c r="A130" s="238">
        <v>27</v>
      </c>
      <c r="B130" s="168" t="s">
        <v>208</v>
      </c>
      <c r="C130" s="96" t="s">
        <v>81</v>
      </c>
      <c r="D130" s="96" t="s">
        <v>82</v>
      </c>
      <c r="E130" s="96" t="s">
        <v>83</v>
      </c>
      <c r="F130" s="43"/>
      <c r="G130" s="147" t="s">
        <v>208</v>
      </c>
      <c r="H130" s="170">
        <v>50</v>
      </c>
    </row>
    <row r="131" spans="1:8" x14ac:dyDescent="0.25">
      <c r="B131" s="169" t="s">
        <v>207</v>
      </c>
      <c r="C131" s="156">
        <v>48.1</v>
      </c>
      <c r="D131" s="169">
        <v>0</v>
      </c>
      <c r="E131" s="156">
        <f>C131+D131</f>
        <v>48.1</v>
      </c>
      <c r="F131" s="43"/>
      <c r="G131" s="150"/>
      <c r="H131" s="151"/>
    </row>
    <row r="132" spans="1:8" x14ac:dyDescent="0.25">
      <c r="B132" s="162" t="s">
        <v>46</v>
      </c>
      <c r="C132" s="156">
        <f>SUM(C131:C131)</f>
        <v>48.1</v>
      </c>
      <c r="D132" s="156">
        <f>SUM(D131:D131)</f>
        <v>0</v>
      </c>
      <c r="E132" s="162">
        <f>SUM(E131:E131)</f>
        <v>48.1</v>
      </c>
      <c r="F132" s="43"/>
      <c r="G132" s="152"/>
      <c r="H132" s="104"/>
    </row>
    <row r="133" spans="1:8" x14ac:dyDescent="0.25">
      <c r="B133" s="110">
        <v>1819</v>
      </c>
      <c r="C133" s="110"/>
      <c r="D133" s="110"/>
    </row>
    <row r="134" spans="1:8" ht="30" x14ac:dyDescent="0.25">
      <c r="A134" s="238">
        <v>28</v>
      </c>
      <c r="B134" s="168" t="s">
        <v>323</v>
      </c>
      <c r="C134" s="96" t="s">
        <v>81</v>
      </c>
      <c r="D134" s="96" t="s">
        <v>82</v>
      </c>
      <c r="E134" s="96" t="s">
        <v>83</v>
      </c>
      <c r="F134" s="43"/>
      <c r="G134" s="168" t="s">
        <v>323</v>
      </c>
      <c r="H134" s="170">
        <v>0</v>
      </c>
    </row>
    <row r="135" spans="1:8" x14ac:dyDescent="0.25">
      <c r="B135" s="212" t="s">
        <v>324</v>
      </c>
      <c r="C135" s="156">
        <v>7.5</v>
      </c>
      <c r="D135" s="169">
        <v>0</v>
      </c>
      <c r="E135" s="156">
        <f>C135+D135</f>
        <v>7.5</v>
      </c>
      <c r="F135" s="43"/>
      <c r="G135" s="150"/>
      <c r="H135" s="151"/>
    </row>
    <row r="136" spans="1:8" x14ac:dyDescent="0.25">
      <c r="B136" s="162" t="s">
        <v>46</v>
      </c>
      <c r="C136" s="156">
        <f>SUM(C135:C135)</f>
        <v>7.5</v>
      </c>
      <c r="D136" s="156">
        <f>SUM(D135:D135)</f>
        <v>0</v>
      </c>
      <c r="E136" s="162">
        <f>SUM(E135:E135)</f>
        <v>7.5</v>
      </c>
      <c r="F136" s="43"/>
      <c r="G136" s="152"/>
      <c r="H136" s="104"/>
    </row>
    <row r="138" spans="1:8" x14ac:dyDescent="0.25">
      <c r="B138" s="110">
        <v>1718</v>
      </c>
      <c r="C138" s="110"/>
      <c r="D138" s="110"/>
    </row>
    <row r="139" spans="1:8" ht="30" x14ac:dyDescent="0.25">
      <c r="A139" s="238">
        <v>29</v>
      </c>
      <c r="B139" s="131" t="s">
        <v>49</v>
      </c>
      <c r="C139" s="42" t="s">
        <v>81</v>
      </c>
      <c r="D139" s="42" t="s">
        <v>82</v>
      </c>
      <c r="E139" s="42" t="s">
        <v>83</v>
      </c>
      <c r="G139" s="125"/>
      <c r="H139" s="126"/>
    </row>
    <row r="140" spans="1:8" x14ac:dyDescent="0.25">
      <c r="B140" s="127" t="s">
        <v>50</v>
      </c>
      <c r="C140" s="128">
        <v>95.59</v>
      </c>
      <c r="D140" s="128">
        <v>0</v>
      </c>
      <c r="E140" s="128">
        <f>C140+D140</f>
        <v>95.59</v>
      </c>
      <c r="G140" s="129" t="s">
        <v>107</v>
      </c>
      <c r="H140" s="132"/>
    </row>
    <row r="141" spans="1:8" x14ac:dyDescent="0.25">
      <c r="B141" s="124" t="s">
        <v>41</v>
      </c>
      <c r="C141" s="128">
        <f>SUM(C140:C140)</f>
        <v>95.59</v>
      </c>
      <c r="D141" s="128">
        <f>SUM(D140:D140)</f>
        <v>0</v>
      </c>
      <c r="E141" s="133">
        <f>SUM(E140:E140)</f>
        <v>95.59</v>
      </c>
      <c r="G141" s="130" t="s">
        <v>333</v>
      </c>
      <c r="H141" s="170">
        <v>100</v>
      </c>
    </row>
    <row r="143" spans="1:8" x14ac:dyDescent="0.25">
      <c r="B143" s="134">
        <v>1819</v>
      </c>
      <c r="C143" s="110"/>
      <c r="D143" s="110"/>
    </row>
    <row r="144" spans="1:8" ht="30" x14ac:dyDescent="0.25">
      <c r="A144" s="238">
        <v>30</v>
      </c>
      <c r="B144" s="135" t="s">
        <v>52</v>
      </c>
      <c r="C144" s="96" t="s">
        <v>81</v>
      </c>
      <c r="D144" s="96" t="s">
        <v>82</v>
      </c>
      <c r="E144" s="96" t="s">
        <v>83</v>
      </c>
      <c r="G144" s="136" t="s">
        <v>51</v>
      </c>
      <c r="H144" s="137"/>
    </row>
    <row r="145" spans="1:8" x14ac:dyDescent="0.25">
      <c r="B145" s="138" t="s">
        <v>192</v>
      </c>
      <c r="C145" s="139">
        <v>25.86</v>
      </c>
      <c r="D145" s="139">
        <v>0</v>
      </c>
      <c r="E145" s="139">
        <f>SUM(C145:D145)</f>
        <v>25.86</v>
      </c>
      <c r="G145" s="80" t="s">
        <v>74</v>
      </c>
      <c r="H145" s="101">
        <v>26</v>
      </c>
    </row>
    <row r="146" spans="1:8" x14ac:dyDescent="0.25">
      <c r="B146" s="140" t="s">
        <v>41</v>
      </c>
      <c r="C146" s="139">
        <f>SUM(C145)</f>
        <v>25.86</v>
      </c>
      <c r="D146" s="139">
        <f>SUM(D145)</f>
        <v>0</v>
      </c>
      <c r="E146" s="133">
        <f>SUM(E145)</f>
        <v>25.86</v>
      </c>
      <c r="G146" s="141"/>
      <c r="H146" s="142"/>
    </row>
    <row r="148" spans="1:8" x14ac:dyDescent="0.25">
      <c r="B148" s="110">
        <v>1819</v>
      </c>
      <c r="C148" s="110"/>
      <c r="D148" s="110"/>
    </row>
    <row r="149" spans="1:8" ht="30" x14ac:dyDescent="0.25">
      <c r="A149" s="238">
        <v>31</v>
      </c>
      <c r="B149" s="168" t="s">
        <v>325</v>
      </c>
      <c r="C149" s="96" t="s">
        <v>81</v>
      </c>
      <c r="D149" s="96" t="s">
        <v>82</v>
      </c>
      <c r="E149" s="96" t="s">
        <v>83</v>
      </c>
      <c r="F149" s="43"/>
      <c r="G149" s="147" t="s">
        <v>325</v>
      </c>
      <c r="H149" s="170">
        <v>60</v>
      </c>
    </row>
    <row r="150" spans="1:8" x14ac:dyDescent="0.25">
      <c r="B150" s="212" t="s">
        <v>326</v>
      </c>
      <c r="C150" s="156">
        <v>60</v>
      </c>
      <c r="D150" s="169">
        <v>0</v>
      </c>
      <c r="E150" s="156">
        <f>C150+D150</f>
        <v>60</v>
      </c>
      <c r="F150" s="43"/>
      <c r="G150" s="150"/>
      <c r="H150" s="151"/>
    </row>
    <row r="151" spans="1:8" x14ac:dyDescent="0.25">
      <c r="B151" s="162" t="s">
        <v>46</v>
      </c>
      <c r="C151" s="156">
        <f>SUM(C150:C150)</f>
        <v>60</v>
      </c>
      <c r="D151" s="156">
        <f>SUM(D150:D150)</f>
        <v>0</v>
      </c>
      <c r="E151" s="162">
        <f>SUM(E150:E150)</f>
        <v>60</v>
      </c>
      <c r="F151" s="43"/>
      <c r="G151" s="152"/>
      <c r="H151" s="104"/>
    </row>
    <row r="154" spans="1:8" ht="60" x14ac:dyDescent="0.25">
      <c r="A154" s="238">
        <v>32</v>
      </c>
      <c r="B154" s="145" t="s">
        <v>193</v>
      </c>
      <c r="C154" s="146" t="s">
        <v>194</v>
      </c>
      <c r="D154" s="146" t="s">
        <v>195</v>
      </c>
      <c r="E154" s="146" t="s">
        <v>332</v>
      </c>
      <c r="G154" s="147" t="s">
        <v>197</v>
      </c>
      <c r="H154" s="148"/>
    </row>
    <row r="155" spans="1:8" x14ac:dyDescent="0.25">
      <c r="B155" s="146" t="s">
        <v>85</v>
      </c>
      <c r="C155" s="87">
        <v>24</v>
      </c>
      <c r="D155" s="149">
        <v>2</v>
      </c>
      <c r="E155" s="149">
        <f>D155*C155</f>
        <v>48</v>
      </c>
      <c r="G155" s="150" t="s">
        <v>198</v>
      </c>
      <c r="H155" s="151"/>
    </row>
    <row r="156" spans="1:8" x14ac:dyDescent="0.25">
      <c r="B156" s="146" t="s">
        <v>199</v>
      </c>
      <c r="C156" s="87">
        <f>SUM(C155)</f>
        <v>24</v>
      </c>
      <c r="D156" s="149">
        <f t="shared" ref="D156:E156" si="6">SUM(D155)</f>
        <v>2</v>
      </c>
      <c r="E156" s="133">
        <f t="shared" si="6"/>
        <v>48</v>
      </c>
      <c r="G156" s="152" t="s">
        <v>70</v>
      </c>
      <c r="H156" s="104">
        <v>50</v>
      </c>
    </row>
    <row r="159" spans="1:8" ht="30" x14ac:dyDescent="0.25">
      <c r="A159" s="238">
        <v>33</v>
      </c>
      <c r="B159" s="153" t="s">
        <v>53</v>
      </c>
      <c r="C159" s="96" t="s">
        <v>81</v>
      </c>
      <c r="D159" s="96" t="s">
        <v>82</v>
      </c>
      <c r="E159" s="96" t="s">
        <v>83</v>
      </c>
      <c r="F159" s="43"/>
      <c r="G159" s="60"/>
      <c r="H159" s="154"/>
    </row>
    <row r="160" spans="1:8" x14ac:dyDescent="0.25">
      <c r="A160" s="65"/>
      <c r="B160" s="155" t="s">
        <v>277</v>
      </c>
      <c r="C160" s="96"/>
      <c r="D160" s="96"/>
      <c r="E160" s="96"/>
      <c r="F160" s="43"/>
      <c r="G160" s="242" t="s">
        <v>53</v>
      </c>
      <c r="H160" s="158"/>
    </row>
    <row r="161" spans="1:8" x14ac:dyDescent="0.25">
      <c r="B161" s="155" t="s">
        <v>200</v>
      </c>
      <c r="C161" s="156">
        <v>17.47</v>
      </c>
      <c r="D161" s="156">
        <v>0</v>
      </c>
      <c r="E161" s="156">
        <f>C161+D161</f>
        <v>17.47</v>
      </c>
      <c r="F161" s="43"/>
      <c r="G161" s="157" t="s">
        <v>278</v>
      </c>
      <c r="H161" s="158"/>
    </row>
    <row r="162" spans="1:8" x14ac:dyDescent="0.25">
      <c r="B162" s="155" t="s">
        <v>201</v>
      </c>
      <c r="C162" s="156">
        <v>27.24</v>
      </c>
      <c r="D162" s="156">
        <v>0</v>
      </c>
      <c r="E162" s="156">
        <f>C162+D162</f>
        <v>27.24</v>
      </c>
      <c r="F162" s="43"/>
      <c r="G162" s="157" t="s">
        <v>279</v>
      </c>
      <c r="H162" s="158"/>
    </row>
    <row r="163" spans="1:8" x14ac:dyDescent="0.25">
      <c r="B163" s="159" t="s">
        <v>41</v>
      </c>
      <c r="C163" s="156">
        <f>SUM(C161:C162)</f>
        <v>44.709999999999994</v>
      </c>
      <c r="D163" s="156">
        <f>SUM(D161:D162)</f>
        <v>0</v>
      </c>
      <c r="E163" s="133">
        <f>SUM(E161:E162)</f>
        <v>44.709999999999994</v>
      </c>
      <c r="F163" s="43"/>
      <c r="G163" s="108"/>
      <c r="H163" s="104">
        <v>75</v>
      </c>
    </row>
    <row r="165" spans="1:8" x14ac:dyDescent="0.25">
      <c r="B165" s="110">
        <v>1819</v>
      </c>
      <c r="C165" s="110"/>
      <c r="D165" s="110"/>
    </row>
    <row r="166" spans="1:8" ht="30" x14ac:dyDescent="0.25">
      <c r="A166" s="238">
        <v>34</v>
      </c>
      <c r="B166" s="161" t="s">
        <v>206</v>
      </c>
      <c r="C166" s="96" t="s">
        <v>81</v>
      </c>
      <c r="D166" s="96" t="s">
        <v>82</v>
      </c>
      <c r="E166" s="96" t="s">
        <v>83</v>
      </c>
      <c r="F166" s="43"/>
      <c r="G166" s="200" t="s">
        <v>280</v>
      </c>
      <c r="H166" s="148"/>
    </row>
    <row r="167" spans="1:8" x14ac:dyDescent="0.25">
      <c r="B167" s="156" t="s">
        <v>202</v>
      </c>
      <c r="C167" s="156">
        <v>220</v>
      </c>
      <c r="D167" s="156">
        <v>0</v>
      </c>
      <c r="E167" s="156">
        <f t="shared" ref="E167:E171" si="7">C167+D167</f>
        <v>220</v>
      </c>
      <c r="F167" s="43"/>
      <c r="G167" s="150" t="s">
        <v>203</v>
      </c>
      <c r="H167" s="101">
        <v>100</v>
      </c>
    </row>
    <row r="168" spans="1:8" x14ac:dyDescent="0.25">
      <c r="B168" s="156" t="s">
        <v>204</v>
      </c>
      <c r="C168" s="156">
        <v>-27.25</v>
      </c>
      <c r="D168" s="156">
        <v>0</v>
      </c>
      <c r="E168" s="156">
        <f t="shared" si="7"/>
        <v>-27.25</v>
      </c>
      <c r="F168" s="43"/>
      <c r="G168" s="150"/>
      <c r="H168" s="151"/>
    </row>
    <row r="169" spans="1:8" x14ac:dyDescent="0.25">
      <c r="B169" s="156" t="s">
        <v>281</v>
      </c>
      <c r="C169" s="156">
        <v>-2.16</v>
      </c>
      <c r="D169" s="156">
        <v>0</v>
      </c>
      <c r="E169" s="156">
        <f t="shared" si="7"/>
        <v>-2.16</v>
      </c>
      <c r="F169" s="43"/>
      <c r="G169" s="150"/>
      <c r="H169" s="151"/>
    </row>
    <row r="170" spans="1:8" x14ac:dyDescent="0.25">
      <c r="B170" s="156" t="s">
        <v>57</v>
      </c>
      <c r="C170" s="156">
        <v>-50</v>
      </c>
      <c r="D170" s="156">
        <v>0</v>
      </c>
      <c r="E170" s="156">
        <f t="shared" si="7"/>
        <v>-50</v>
      </c>
      <c r="F170" s="43"/>
      <c r="G170" s="150"/>
      <c r="H170" s="151"/>
    </row>
    <row r="171" spans="1:8" x14ac:dyDescent="0.25">
      <c r="B171" s="156" t="s">
        <v>205</v>
      </c>
      <c r="C171" s="156">
        <v>-43.87</v>
      </c>
      <c r="D171" s="156">
        <v>0</v>
      </c>
      <c r="E171" s="156">
        <f t="shared" si="7"/>
        <v>-43.87</v>
      </c>
      <c r="F171" s="43"/>
      <c r="G171" s="150"/>
      <c r="H171" s="151"/>
    </row>
    <row r="172" spans="1:8" x14ac:dyDescent="0.25">
      <c r="B172" s="162" t="s">
        <v>41</v>
      </c>
      <c r="C172" s="156">
        <f>SUM(C167:C171)</f>
        <v>96.72</v>
      </c>
      <c r="D172" s="156">
        <f t="shared" ref="D172:E172" si="8">SUM(D167:D171)</f>
        <v>0</v>
      </c>
      <c r="E172" s="133">
        <f t="shared" si="8"/>
        <v>96.72</v>
      </c>
      <c r="F172" s="43"/>
      <c r="G172" s="152"/>
      <c r="H172" s="104"/>
    </row>
    <row r="173" spans="1:8" x14ac:dyDescent="0.25">
      <c r="B173" s="94"/>
    </row>
    <row r="174" spans="1:8" x14ac:dyDescent="0.25">
      <c r="B174" s="110">
        <v>1819</v>
      </c>
      <c r="C174" s="110"/>
      <c r="D174" s="110"/>
    </row>
    <row r="175" spans="1:8" x14ac:dyDescent="0.25">
      <c r="A175" s="238">
        <v>35</v>
      </c>
      <c r="B175" s="79" t="s">
        <v>54</v>
      </c>
      <c r="C175" s="163"/>
      <c r="D175" s="163"/>
      <c r="E175" s="164"/>
      <c r="F175" s="43"/>
      <c r="G175" s="147" t="s">
        <v>87</v>
      </c>
      <c r="H175" s="165"/>
    </row>
    <row r="176" spans="1:8" x14ac:dyDescent="0.25">
      <c r="B176" s="103" t="s">
        <v>282</v>
      </c>
      <c r="C176" s="166"/>
      <c r="D176" s="166"/>
      <c r="E176" s="167"/>
      <c r="F176" s="43"/>
      <c r="G176" s="152"/>
      <c r="H176" s="104">
        <v>50</v>
      </c>
    </row>
    <row r="179" spans="1:8" x14ac:dyDescent="0.25">
      <c r="B179" s="110">
        <v>1819</v>
      </c>
      <c r="C179" s="110"/>
      <c r="D179" s="110"/>
    </row>
    <row r="180" spans="1:8" ht="30" x14ac:dyDescent="0.25">
      <c r="A180" s="238">
        <v>36</v>
      </c>
      <c r="B180" s="168" t="s">
        <v>56</v>
      </c>
      <c r="C180" s="96" t="s">
        <v>81</v>
      </c>
      <c r="D180" s="96" t="s">
        <v>82</v>
      </c>
      <c r="E180" s="96" t="s">
        <v>83</v>
      </c>
      <c r="F180" s="43"/>
      <c r="G180" s="147" t="s">
        <v>56</v>
      </c>
      <c r="H180" s="170">
        <v>35</v>
      </c>
    </row>
    <row r="181" spans="1:8" x14ac:dyDescent="0.25">
      <c r="B181" s="169" t="s">
        <v>283</v>
      </c>
      <c r="C181" s="156">
        <v>33.799999999999997</v>
      </c>
      <c r="D181" s="169">
        <v>0</v>
      </c>
      <c r="E181" s="156">
        <f>C181+D181</f>
        <v>33.799999999999997</v>
      </c>
      <c r="F181" s="43"/>
      <c r="G181" s="150"/>
      <c r="H181" s="151"/>
    </row>
    <row r="182" spans="1:8" x14ac:dyDescent="0.25">
      <c r="B182" s="162" t="s">
        <v>46</v>
      </c>
      <c r="C182" s="156">
        <f>SUM(C181:C181)</f>
        <v>33.799999999999997</v>
      </c>
      <c r="D182" s="156">
        <f>SUM(D181:D181)</f>
        <v>0</v>
      </c>
      <c r="E182" s="162">
        <f>SUM(E181:E181)</f>
        <v>33.799999999999997</v>
      </c>
      <c r="F182" s="43"/>
      <c r="G182" s="152"/>
      <c r="H182" s="104"/>
    </row>
    <row r="184" spans="1:8" x14ac:dyDescent="0.25">
      <c r="B184" s="110">
        <v>1819</v>
      </c>
    </row>
    <row r="185" spans="1:8" ht="45" x14ac:dyDescent="0.25">
      <c r="A185" s="238">
        <v>37</v>
      </c>
      <c r="B185" s="111" t="s">
        <v>209</v>
      </c>
      <c r="C185" s="111" t="s">
        <v>68</v>
      </c>
      <c r="D185" s="111" t="s">
        <v>79</v>
      </c>
      <c r="E185" s="111" t="s">
        <v>84</v>
      </c>
      <c r="G185" s="136" t="s">
        <v>92</v>
      </c>
      <c r="H185" s="170">
        <v>800</v>
      </c>
    </row>
    <row r="186" spans="1:8" x14ac:dyDescent="0.25">
      <c r="B186" s="138" t="s">
        <v>210</v>
      </c>
      <c r="C186" s="139">
        <v>75</v>
      </c>
      <c r="D186" s="139"/>
      <c r="E186" s="139">
        <f t="shared" ref="E186:E189" si="9">C186+D186</f>
        <v>75</v>
      </c>
      <c r="G186" s="157" t="s">
        <v>73</v>
      </c>
      <c r="H186" s="101"/>
    </row>
    <row r="187" spans="1:8" x14ac:dyDescent="0.25">
      <c r="B187" s="138" t="s">
        <v>211</v>
      </c>
      <c r="C187" s="139">
        <v>75</v>
      </c>
      <c r="D187" s="139"/>
      <c r="E187" s="139">
        <f t="shared" si="9"/>
        <v>75</v>
      </c>
      <c r="G187" s="80" t="s">
        <v>284</v>
      </c>
      <c r="H187" s="101"/>
    </row>
    <row r="188" spans="1:8" x14ac:dyDescent="0.25">
      <c r="B188" s="138" t="s">
        <v>212</v>
      </c>
      <c r="C188" s="171">
        <v>160</v>
      </c>
      <c r="D188" s="139"/>
      <c r="E188" s="139">
        <f t="shared" si="9"/>
        <v>160</v>
      </c>
      <c r="G188" s="80" t="s">
        <v>285</v>
      </c>
      <c r="H188" s="101"/>
    </row>
    <row r="189" spans="1:8" x14ac:dyDescent="0.25">
      <c r="B189" s="138" t="s">
        <v>286</v>
      </c>
      <c r="C189" s="139">
        <v>200</v>
      </c>
      <c r="D189" s="139"/>
      <c r="E189" s="139">
        <f t="shared" si="9"/>
        <v>200</v>
      </c>
      <c r="G189" s="157" t="s">
        <v>215</v>
      </c>
      <c r="H189" s="101"/>
    </row>
    <row r="190" spans="1:8" x14ac:dyDescent="0.25">
      <c r="B190" s="138" t="s">
        <v>213</v>
      </c>
      <c r="C190" s="139"/>
      <c r="D190" s="160">
        <v>350</v>
      </c>
      <c r="E190" s="139">
        <f>C190+D190</f>
        <v>350</v>
      </c>
      <c r="G190" s="157" t="s">
        <v>216</v>
      </c>
      <c r="H190" s="101"/>
    </row>
    <row r="191" spans="1:8" x14ac:dyDescent="0.25">
      <c r="B191" s="138" t="s">
        <v>214</v>
      </c>
      <c r="C191" s="139">
        <v>50</v>
      </c>
      <c r="D191" s="139"/>
      <c r="E191" s="139">
        <f>C191+D191</f>
        <v>50</v>
      </c>
      <c r="G191" s="157" t="s">
        <v>217</v>
      </c>
      <c r="H191" s="158"/>
    </row>
    <row r="192" spans="1:8" x14ac:dyDescent="0.25">
      <c r="B192" s="159" t="s">
        <v>41</v>
      </c>
      <c r="C192" s="171">
        <f>SUM(C186:C191)</f>
        <v>560</v>
      </c>
      <c r="D192" s="171">
        <f>SUM(D186:D191)</f>
        <v>350</v>
      </c>
      <c r="E192" s="243">
        <f>SUM(E186:E191)</f>
        <v>910</v>
      </c>
      <c r="G192" s="63" t="s">
        <v>287</v>
      </c>
      <c r="H192" s="244"/>
    </row>
    <row r="194" spans="1:8" x14ac:dyDescent="0.25">
      <c r="B194" s="110">
        <v>1819</v>
      </c>
    </row>
    <row r="195" spans="1:8" ht="30" x14ac:dyDescent="0.25">
      <c r="A195" s="245">
        <v>38</v>
      </c>
      <c r="B195" s="173" t="s">
        <v>58</v>
      </c>
      <c r="C195" s="42" t="s">
        <v>81</v>
      </c>
      <c r="D195" s="246" t="s">
        <v>82</v>
      </c>
      <c r="E195" s="42" t="s">
        <v>83</v>
      </c>
      <c r="G195" s="174" t="s">
        <v>58</v>
      </c>
      <c r="H195" s="175"/>
    </row>
    <row r="196" spans="1:8" x14ac:dyDescent="0.25">
      <c r="B196" s="176" t="s">
        <v>218</v>
      </c>
      <c r="C196" s="177">
        <v>6.07</v>
      </c>
      <c r="D196" s="177"/>
      <c r="E196" s="178">
        <f>C196+D196</f>
        <v>6.07</v>
      </c>
      <c r="G196" s="179" t="s">
        <v>71</v>
      </c>
      <c r="H196" s="180"/>
    </row>
    <row r="197" spans="1:8" x14ac:dyDescent="0.25">
      <c r="B197" s="176" t="s">
        <v>219</v>
      </c>
      <c r="C197" s="177">
        <v>1.82</v>
      </c>
      <c r="D197" s="177"/>
      <c r="E197" s="178">
        <f>C197+D197</f>
        <v>1.82</v>
      </c>
      <c r="G197" s="179" t="s">
        <v>72</v>
      </c>
      <c r="H197" s="181">
        <v>150</v>
      </c>
    </row>
    <row r="198" spans="1:8" x14ac:dyDescent="0.25">
      <c r="B198" s="176" t="s">
        <v>220</v>
      </c>
      <c r="C198" s="177">
        <v>12.49</v>
      </c>
      <c r="D198" s="177"/>
      <c r="E198" s="178">
        <f t="shared" ref="E198:E201" si="10">C198+D198</f>
        <v>12.49</v>
      </c>
      <c r="G198" s="179" t="s">
        <v>288</v>
      </c>
      <c r="H198" s="180"/>
    </row>
    <row r="199" spans="1:8" x14ac:dyDescent="0.25">
      <c r="B199" s="176" t="s">
        <v>221</v>
      </c>
      <c r="C199" s="177">
        <v>199.77</v>
      </c>
      <c r="D199" s="177"/>
      <c r="E199" s="178">
        <f t="shared" si="10"/>
        <v>199.77</v>
      </c>
      <c r="G199" s="179" t="s">
        <v>289</v>
      </c>
      <c r="H199" s="180"/>
    </row>
    <row r="200" spans="1:8" x14ac:dyDescent="0.25">
      <c r="B200" s="176" t="s">
        <v>290</v>
      </c>
      <c r="C200" s="177">
        <v>23.14</v>
      </c>
      <c r="D200" s="177"/>
      <c r="E200" s="178">
        <f t="shared" si="10"/>
        <v>23.14</v>
      </c>
      <c r="G200" s="179"/>
      <c r="H200" s="180"/>
    </row>
    <row r="201" spans="1:8" x14ac:dyDescent="0.25">
      <c r="B201" s="176" t="s">
        <v>291</v>
      </c>
      <c r="C201" s="177">
        <v>109.9</v>
      </c>
      <c r="D201" s="177"/>
      <c r="E201" s="178">
        <f t="shared" si="10"/>
        <v>109.9</v>
      </c>
      <c r="G201" s="179"/>
      <c r="H201" s="181"/>
    </row>
    <row r="202" spans="1:8" x14ac:dyDescent="0.25">
      <c r="B202" s="183" t="s">
        <v>41</v>
      </c>
      <c r="C202" s="182">
        <f t="shared" ref="C202" si="11">SUM(C196:C201)</f>
        <v>353.19000000000005</v>
      </c>
      <c r="D202" s="182"/>
      <c r="E202" s="243">
        <f>SUM(E196:E201)</f>
        <v>353.19000000000005</v>
      </c>
      <c r="G202" s="184"/>
      <c r="H202" s="185"/>
    </row>
    <row r="204" spans="1:8" x14ac:dyDescent="0.25">
      <c r="B204" s="110">
        <v>1819</v>
      </c>
      <c r="C204" s="110"/>
      <c r="D204" s="110"/>
    </row>
    <row r="205" spans="1:8" ht="30" x14ac:dyDescent="0.25">
      <c r="A205" s="245">
        <v>41</v>
      </c>
      <c r="B205" s="247" t="s">
        <v>59</v>
      </c>
      <c r="C205" s="96" t="s">
        <v>81</v>
      </c>
      <c r="D205" s="96" t="s">
        <v>82</v>
      </c>
      <c r="E205" s="96" t="s">
        <v>83</v>
      </c>
      <c r="G205" s="136"/>
      <c r="H205" s="137"/>
    </row>
    <row r="206" spans="1:8" x14ac:dyDescent="0.25">
      <c r="B206" s="248" t="s">
        <v>292</v>
      </c>
      <c r="C206" s="62">
        <v>11.9</v>
      </c>
      <c r="D206" s="87"/>
      <c r="E206" s="62">
        <f>C206+D206</f>
        <v>11.9</v>
      </c>
      <c r="G206" s="249" t="s">
        <v>59</v>
      </c>
      <c r="H206" s="202"/>
    </row>
    <row r="207" spans="1:8" x14ac:dyDescent="0.25">
      <c r="B207" s="102" t="s">
        <v>41</v>
      </c>
      <c r="C207" s="62">
        <f>SUM(C206:C206)</f>
        <v>11.9</v>
      </c>
      <c r="D207" s="62">
        <f>SUM(D206:D206)</f>
        <v>0</v>
      </c>
      <c r="E207" s="91">
        <f>SUM(E206:E206)</f>
        <v>11.9</v>
      </c>
      <c r="G207" s="103" t="s">
        <v>293</v>
      </c>
      <c r="H207" s="104">
        <v>250</v>
      </c>
    </row>
    <row r="209" spans="1:8" x14ac:dyDescent="0.25">
      <c r="B209" s="110">
        <v>1819</v>
      </c>
    </row>
    <row r="210" spans="1:8" ht="45" x14ac:dyDescent="0.25">
      <c r="A210" s="250">
        <v>43</v>
      </c>
      <c r="B210" s="186" t="s">
        <v>222</v>
      </c>
      <c r="C210" s="187" t="s">
        <v>223</v>
      </c>
      <c r="D210" s="187" t="s">
        <v>224</v>
      </c>
      <c r="E210" s="187" t="s">
        <v>196</v>
      </c>
      <c r="G210" s="147" t="s">
        <v>61</v>
      </c>
      <c r="H210" s="148"/>
    </row>
    <row r="211" spans="1:8" x14ac:dyDescent="0.25">
      <c r="B211" s="186" t="s">
        <v>225</v>
      </c>
      <c r="C211" s="143">
        <v>90</v>
      </c>
      <c r="D211" s="188">
        <v>0.08</v>
      </c>
      <c r="E211" s="189">
        <f>D211*C211</f>
        <v>7.2</v>
      </c>
      <c r="G211" s="190"/>
      <c r="H211" s="151"/>
    </row>
    <row r="212" spans="1:8" x14ac:dyDescent="0.25">
      <c r="B212" s="191" t="s">
        <v>226</v>
      </c>
      <c r="C212" s="88">
        <v>90</v>
      </c>
      <c r="D212" s="192">
        <v>0.08</v>
      </c>
      <c r="E212" s="193">
        <f t="shared" ref="E212:E216" si="12">D212*C212</f>
        <v>7.2</v>
      </c>
      <c r="G212" s="194" t="s">
        <v>294</v>
      </c>
      <c r="H212" s="151"/>
    </row>
    <row r="213" spans="1:8" x14ac:dyDescent="0.25">
      <c r="B213" s="191" t="s">
        <v>227</v>
      </c>
      <c r="C213" s="88">
        <v>90</v>
      </c>
      <c r="D213" s="192">
        <v>0.08</v>
      </c>
      <c r="E213" s="193">
        <f t="shared" si="12"/>
        <v>7.2</v>
      </c>
      <c r="G213" s="150" t="s">
        <v>295</v>
      </c>
      <c r="H213" s="151"/>
    </row>
    <row r="214" spans="1:8" x14ac:dyDescent="0.25">
      <c r="B214" s="191" t="s">
        <v>228</v>
      </c>
      <c r="C214" s="88">
        <v>105</v>
      </c>
      <c r="D214" s="192">
        <v>0.08</v>
      </c>
      <c r="E214" s="193">
        <f t="shared" si="12"/>
        <v>8.4</v>
      </c>
      <c r="G214" s="150" t="s">
        <v>70</v>
      </c>
      <c r="H214" s="101">
        <v>42</v>
      </c>
    </row>
    <row r="215" spans="1:8" x14ac:dyDescent="0.25">
      <c r="B215" s="191" t="s">
        <v>229</v>
      </c>
      <c r="C215" s="108">
        <v>105</v>
      </c>
      <c r="D215" s="195">
        <v>0.08</v>
      </c>
      <c r="E215" s="196">
        <f t="shared" si="12"/>
        <v>8.4</v>
      </c>
      <c r="G215" s="152"/>
      <c r="H215" s="226"/>
    </row>
    <row r="216" spans="1:8" x14ac:dyDescent="0.25">
      <c r="B216" s="187" t="s">
        <v>199</v>
      </c>
      <c r="C216" s="108">
        <f>SUM(C211:C215)</f>
        <v>480</v>
      </c>
      <c r="D216" s="195">
        <v>0.08</v>
      </c>
      <c r="E216" s="251">
        <f t="shared" si="12"/>
        <v>38.4</v>
      </c>
    </row>
    <row r="217" spans="1:8" x14ac:dyDescent="0.25">
      <c r="B217" s="252" t="s">
        <v>60</v>
      </c>
    </row>
    <row r="218" spans="1:8" x14ac:dyDescent="0.25">
      <c r="B218" s="197" t="s">
        <v>230</v>
      </c>
    </row>
    <row r="219" spans="1:8" x14ac:dyDescent="0.25">
      <c r="B219" s="198" t="s">
        <v>231</v>
      </c>
    </row>
    <row r="220" spans="1:8" x14ac:dyDescent="0.25">
      <c r="B220" s="172"/>
    </row>
    <row r="221" spans="1:8" x14ac:dyDescent="0.25">
      <c r="B221" s="110">
        <v>1819</v>
      </c>
      <c r="C221" s="110"/>
      <c r="D221" s="110"/>
      <c r="E221" s="110"/>
      <c r="F221" s="110"/>
    </row>
    <row r="222" spans="1:8" ht="30" x14ac:dyDescent="0.25">
      <c r="A222" s="250">
        <v>44</v>
      </c>
      <c r="B222" s="200" t="s">
        <v>232</v>
      </c>
      <c r="C222" s="96" t="s">
        <v>81</v>
      </c>
      <c r="D222" s="96" t="s">
        <v>82</v>
      </c>
      <c r="E222" s="96" t="s">
        <v>83</v>
      </c>
      <c r="F222" s="43"/>
      <c r="G222" s="79" t="s">
        <v>62</v>
      </c>
      <c r="H222" s="137"/>
    </row>
    <row r="223" spans="1:8" ht="30" x14ac:dyDescent="0.25">
      <c r="A223" s="199"/>
      <c r="B223" s="201" t="s">
        <v>233</v>
      </c>
      <c r="C223" s="62">
        <v>19.75</v>
      </c>
      <c r="D223" s="62"/>
      <c r="E223" s="62">
        <f>C223+D223</f>
        <v>19.75</v>
      </c>
      <c r="F223" s="43"/>
      <c r="G223" s="80"/>
      <c r="H223" s="202"/>
    </row>
    <row r="224" spans="1:8" ht="45" x14ac:dyDescent="0.25">
      <c r="B224" s="201" t="s">
        <v>234</v>
      </c>
      <c r="C224" s="62">
        <v>78.3</v>
      </c>
      <c r="D224" s="62"/>
      <c r="E224" s="62">
        <f>C224+D224</f>
        <v>78.3</v>
      </c>
      <c r="F224" s="43"/>
      <c r="G224" s="80"/>
      <c r="H224" s="202"/>
    </row>
    <row r="225" spans="1:8" ht="45" x14ac:dyDescent="0.25">
      <c r="B225" s="201" t="s">
        <v>235</v>
      </c>
      <c r="C225" s="203">
        <v>52.5</v>
      </c>
      <c r="D225" s="203"/>
      <c r="E225" s="62">
        <f>C225+D225</f>
        <v>52.5</v>
      </c>
      <c r="F225" s="43"/>
      <c r="G225" s="80"/>
      <c r="H225" s="202"/>
    </row>
    <row r="226" spans="1:8" ht="60" x14ac:dyDescent="0.25">
      <c r="B226" s="201" t="s">
        <v>236</v>
      </c>
      <c r="C226" s="203">
        <v>300.24</v>
      </c>
      <c r="D226" s="203"/>
      <c r="E226" s="203">
        <f>C226+D226</f>
        <v>300.24</v>
      </c>
      <c r="F226" s="43"/>
      <c r="G226" s="80" t="s">
        <v>237</v>
      </c>
      <c r="H226" s="202"/>
    </row>
    <row r="227" spans="1:8" x14ac:dyDescent="0.25">
      <c r="B227" s="204" t="s">
        <v>41</v>
      </c>
      <c r="C227" s="62">
        <f>SUM(C223:C226)</f>
        <v>450.79</v>
      </c>
      <c r="D227" s="62">
        <f>SUM(D223:D226)</f>
        <v>0</v>
      </c>
      <c r="E227" s="82">
        <f>SUM(E223:E226)</f>
        <v>450.79</v>
      </c>
      <c r="F227" s="43"/>
      <c r="G227" s="103"/>
      <c r="H227" s="104">
        <v>500</v>
      </c>
    </row>
    <row r="228" spans="1:8" x14ac:dyDescent="0.25">
      <c r="B228" s="43"/>
      <c r="C228" s="43"/>
      <c r="D228" s="43"/>
      <c r="E228" s="43"/>
      <c r="F228" s="43"/>
      <c r="G228" s="43"/>
      <c r="H228" s="43"/>
    </row>
    <row r="229" spans="1:8" ht="30" x14ac:dyDescent="0.25">
      <c r="A229" s="250" t="s">
        <v>296</v>
      </c>
      <c r="B229" s="186" t="s">
        <v>297</v>
      </c>
      <c r="C229" s="206"/>
      <c r="D229" s="43"/>
      <c r="E229" s="43"/>
      <c r="F229" s="43"/>
      <c r="G229" s="43"/>
      <c r="H229" s="43"/>
    </row>
    <row r="230" spans="1:8" x14ac:dyDescent="0.25">
      <c r="B230" s="205" t="s">
        <v>238</v>
      </c>
      <c r="C230" s="203">
        <v>45.36</v>
      </c>
      <c r="D230" s="43"/>
      <c r="E230" s="43"/>
      <c r="F230" s="43"/>
      <c r="G230" s="43"/>
      <c r="H230" s="43"/>
    </row>
    <row r="231" spans="1:8" x14ac:dyDescent="0.25">
      <c r="B231" s="207" t="s">
        <v>239</v>
      </c>
      <c r="C231" s="208">
        <v>64.8</v>
      </c>
      <c r="D231" s="43"/>
      <c r="E231" s="43"/>
      <c r="F231" s="43"/>
      <c r="G231" s="43"/>
      <c r="H231" s="43"/>
    </row>
    <row r="232" spans="1:8" x14ac:dyDescent="0.25">
      <c r="B232" s="207" t="s">
        <v>240</v>
      </c>
      <c r="C232" s="208">
        <v>84.24</v>
      </c>
      <c r="D232" s="43"/>
      <c r="E232" s="43"/>
      <c r="F232" s="43"/>
      <c r="G232" s="43"/>
      <c r="H232" s="43"/>
    </row>
    <row r="233" spans="1:8" x14ac:dyDescent="0.25">
      <c r="B233" s="207" t="s">
        <v>241</v>
      </c>
      <c r="C233" s="208">
        <v>60.48</v>
      </c>
      <c r="D233" s="43"/>
      <c r="E233" s="43"/>
      <c r="F233" s="43"/>
      <c r="G233" s="43"/>
      <c r="H233" s="43"/>
    </row>
    <row r="234" spans="1:8" x14ac:dyDescent="0.25">
      <c r="B234" s="207" t="s">
        <v>298</v>
      </c>
      <c r="C234" s="208">
        <v>45.36</v>
      </c>
      <c r="D234" s="43"/>
      <c r="E234" s="43"/>
      <c r="F234" s="43"/>
      <c r="G234" s="43"/>
      <c r="H234" s="43"/>
    </row>
    <row r="235" spans="1:8" x14ac:dyDescent="0.25">
      <c r="B235" s="209" t="s">
        <v>299</v>
      </c>
      <c r="C235" s="62">
        <f>SUM(C230:C234)</f>
        <v>300.23999999999995</v>
      </c>
      <c r="D235" s="43"/>
      <c r="E235" s="43"/>
      <c r="F235" s="43"/>
      <c r="G235" s="43"/>
      <c r="H235" s="43"/>
    </row>
    <row r="237" spans="1:8" x14ac:dyDescent="0.25">
      <c r="B237" s="110">
        <v>1819</v>
      </c>
    </row>
    <row r="238" spans="1:8" x14ac:dyDescent="0.25">
      <c r="A238" s="250">
        <v>45</v>
      </c>
      <c r="B238" s="122" t="s">
        <v>103</v>
      </c>
      <c r="C238" s="210"/>
      <c r="D238" s="210"/>
      <c r="E238" s="144"/>
    </row>
    <row r="239" spans="1:8" x14ac:dyDescent="0.25">
      <c r="B239" s="211" t="s">
        <v>242</v>
      </c>
      <c r="C239" s="212"/>
      <c r="D239" s="212"/>
      <c r="E239" s="213"/>
    </row>
    <row r="240" spans="1:8" x14ac:dyDescent="0.25">
      <c r="B240" s="211" t="s">
        <v>243</v>
      </c>
      <c r="C240" s="212"/>
      <c r="D240" s="212"/>
      <c r="E240" s="213"/>
    </row>
    <row r="241" spans="1:8" x14ac:dyDescent="0.25">
      <c r="B241" s="211" t="s">
        <v>244</v>
      </c>
      <c r="C241" s="212"/>
      <c r="D241" s="212"/>
      <c r="E241" s="213"/>
    </row>
    <row r="242" spans="1:8" x14ac:dyDescent="0.25">
      <c r="B242" s="214" t="s">
        <v>104</v>
      </c>
      <c r="C242" s="215"/>
      <c r="D242" s="215"/>
      <c r="E242" s="216"/>
    </row>
    <row r="245" spans="1:8" ht="60" x14ac:dyDescent="0.25">
      <c r="A245" s="253"/>
      <c r="B245" s="217" t="s">
        <v>102</v>
      </c>
      <c r="C245" s="218"/>
      <c r="D245" s="219" t="s">
        <v>245</v>
      </c>
      <c r="E245" s="138" t="s">
        <v>101</v>
      </c>
      <c r="G245" s="254" t="s">
        <v>63</v>
      </c>
      <c r="H245" s="28"/>
    </row>
    <row r="246" spans="1:8" x14ac:dyDescent="0.25">
      <c r="B246" s="136" t="s">
        <v>246</v>
      </c>
      <c r="C246" s="137"/>
      <c r="D246" s="220"/>
      <c r="E246" s="220">
        <v>0</v>
      </c>
      <c r="G246" s="255" t="s">
        <v>300</v>
      </c>
      <c r="H246" s="112"/>
    </row>
    <row r="247" spans="1:8" x14ac:dyDescent="0.25">
      <c r="B247" s="80" t="s">
        <v>247</v>
      </c>
      <c r="C247" s="202"/>
      <c r="D247" s="139">
        <v>64.27</v>
      </c>
      <c r="E247" s="139">
        <f t="shared" ref="E247" si="13">E246+D247</f>
        <v>64.27</v>
      </c>
      <c r="G247" s="255" t="s">
        <v>305</v>
      </c>
      <c r="H247" s="123"/>
    </row>
    <row r="248" spans="1:8" x14ac:dyDescent="0.25">
      <c r="B248" s="80" t="s">
        <v>301</v>
      </c>
      <c r="C248" s="202"/>
      <c r="D248" s="139">
        <v>29.58</v>
      </c>
      <c r="E248" s="139">
        <f>E247+D248</f>
        <v>93.85</v>
      </c>
      <c r="G248" s="255" t="s">
        <v>302</v>
      </c>
      <c r="H248" s="123"/>
    </row>
    <row r="249" spans="1:8" x14ac:dyDescent="0.25">
      <c r="B249" s="80" t="s">
        <v>303</v>
      </c>
      <c r="C249" s="202"/>
      <c r="D249" s="225">
        <v>85.15</v>
      </c>
      <c r="E249" s="139">
        <f>E248-D249</f>
        <v>8.6999999999999886</v>
      </c>
      <c r="G249" s="256" t="s">
        <v>304</v>
      </c>
      <c r="H249" s="113">
        <v>100</v>
      </c>
    </row>
    <row r="251" spans="1:8" x14ac:dyDescent="0.25">
      <c r="B251" s="172"/>
    </row>
    <row r="252" spans="1:8" x14ac:dyDescent="0.25">
      <c r="B252" s="110">
        <v>1819</v>
      </c>
    </row>
    <row r="253" spans="1:8" ht="45" x14ac:dyDescent="0.25">
      <c r="A253" s="40">
        <v>46</v>
      </c>
      <c r="B253" s="221" t="s">
        <v>64</v>
      </c>
      <c r="C253" s="111" t="s">
        <v>68</v>
      </c>
      <c r="D253" s="111" t="s">
        <v>79</v>
      </c>
      <c r="E253" s="111" t="s">
        <v>84</v>
      </c>
      <c r="F253" s="43"/>
      <c r="G253" s="79" t="s">
        <v>64</v>
      </c>
      <c r="H253" s="137"/>
    </row>
    <row r="254" spans="1:8" x14ac:dyDescent="0.25">
      <c r="B254" s="80" t="s">
        <v>55</v>
      </c>
      <c r="C254" s="138"/>
      <c r="D254" s="138"/>
      <c r="E254" s="222" t="s">
        <v>86</v>
      </c>
      <c r="F254" s="43"/>
      <c r="G254" s="80" t="s">
        <v>93</v>
      </c>
      <c r="H254" s="202"/>
    </row>
    <row r="255" spans="1:8" x14ac:dyDescent="0.25">
      <c r="B255" s="80" t="s">
        <v>65</v>
      </c>
      <c r="C255" s="138"/>
      <c r="D255" s="138"/>
      <c r="E255" s="222" t="s">
        <v>86</v>
      </c>
      <c r="F255" s="43"/>
      <c r="G255" s="80" t="s">
        <v>248</v>
      </c>
      <c r="H255" s="202"/>
    </row>
    <row r="256" spans="1:8" x14ac:dyDescent="0.25">
      <c r="B256" s="80" t="s">
        <v>66</v>
      </c>
      <c r="C256" s="223">
        <v>35</v>
      </c>
      <c r="D256" s="223">
        <v>0</v>
      </c>
      <c r="E256" s="223">
        <f>SUM(C256:D256)</f>
        <v>35</v>
      </c>
      <c r="F256" s="43"/>
      <c r="G256" s="80"/>
      <c r="H256" s="202"/>
    </row>
    <row r="257" spans="2:8" x14ac:dyDescent="0.25">
      <c r="B257" s="224" t="s">
        <v>41</v>
      </c>
      <c r="C257" s="225">
        <f>SUM(C254:C256)</f>
        <v>35</v>
      </c>
      <c r="D257" s="223">
        <f>SUM(D254:D256)</f>
        <v>0</v>
      </c>
      <c r="E257" s="225">
        <f>SUM(E254:E256)</f>
        <v>35</v>
      </c>
      <c r="F257" s="43"/>
      <c r="G257" s="103"/>
      <c r="H257" s="104">
        <v>150</v>
      </c>
    </row>
    <row r="258" spans="2:8" x14ac:dyDescent="0.25">
      <c r="C258" s="27"/>
    </row>
  </sheetData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Header>&amp;L&amp;"+,Vet"&amp;13Toelichting bij de Jaarrekening 2018-2019</oddHeader>
    <oddFooter>Pagina &amp;P van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255AB-0492-48E1-B159-0828ABEE68DD}">
  <sheetPr>
    <tabColor theme="1"/>
    <pageSetUpPr fitToPage="1"/>
  </sheetPr>
  <dimension ref="A1:AKH466"/>
  <sheetViews>
    <sheetView tabSelected="1" zoomScale="75" zoomScaleNormal="75" workbookViewId="0">
      <pane xSplit="2" ySplit="2" topLeftCell="C6" activePane="bottomRight" state="frozen"/>
      <selection activeCell="G28" sqref="G28"/>
      <selection pane="topRight" activeCell="G28" sqref="G28"/>
      <selection pane="bottomLeft" activeCell="G28" sqref="G28"/>
      <selection pane="bottomRight"/>
    </sheetView>
  </sheetViews>
  <sheetFormatPr defaultColWidth="8.85546875" defaultRowHeight="15" x14ac:dyDescent="0.25"/>
  <cols>
    <col min="1" max="1" width="8.28515625" style="14" bestFit="1" customWidth="1"/>
    <col min="2" max="2" width="37.140625" style="14" bestFit="1" customWidth="1"/>
    <col min="3" max="6" width="13.7109375" style="15" customWidth="1"/>
    <col min="7" max="12" width="13.7109375" style="14" customWidth="1"/>
    <col min="13" max="13" width="8.85546875" style="14"/>
    <col min="14" max="14" width="9.28515625" style="14" bestFit="1" customWidth="1"/>
    <col min="15" max="16384" width="8.85546875" style="14"/>
  </cols>
  <sheetData>
    <row r="1" spans="1:970" s="13" customFormat="1" x14ac:dyDescent="0.25">
      <c r="A1" s="10"/>
      <c r="B1" s="11" t="s">
        <v>335</v>
      </c>
      <c r="C1" s="12" t="s">
        <v>96</v>
      </c>
      <c r="D1" s="12"/>
      <c r="E1" s="12" t="s">
        <v>110</v>
      </c>
      <c r="F1" s="12"/>
      <c r="G1" s="12" t="s">
        <v>108</v>
      </c>
      <c r="H1" s="12"/>
      <c r="I1" s="12" t="s">
        <v>111</v>
      </c>
      <c r="J1" s="12"/>
      <c r="K1" s="12" t="s">
        <v>109</v>
      </c>
      <c r="L1" s="12"/>
      <c r="AKC1" s="14"/>
      <c r="AKD1" s="14"/>
      <c r="AKE1" s="14"/>
      <c r="AKF1" s="14"/>
      <c r="AKG1" s="14"/>
      <c r="AKH1" s="14"/>
    </row>
    <row r="2" spans="1:970" x14ac:dyDescent="0.25">
      <c r="A2" s="16" t="s">
        <v>25</v>
      </c>
      <c r="B2" s="16" t="s">
        <v>26</v>
      </c>
      <c r="C2" s="29" t="s">
        <v>27</v>
      </c>
      <c r="D2" s="30" t="s">
        <v>28</v>
      </c>
      <c r="E2" s="29" t="s">
        <v>27</v>
      </c>
      <c r="F2" s="30" t="s">
        <v>28</v>
      </c>
      <c r="G2" s="31" t="s">
        <v>27</v>
      </c>
      <c r="H2" s="31" t="s">
        <v>28</v>
      </c>
      <c r="I2" s="29" t="s">
        <v>27</v>
      </c>
      <c r="J2" s="30" t="s">
        <v>28</v>
      </c>
      <c r="K2" s="29" t="s">
        <v>27</v>
      </c>
      <c r="L2" s="29" t="s">
        <v>28</v>
      </c>
    </row>
    <row r="3" spans="1:970" x14ac:dyDescent="0.25">
      <c r="A3" s="16">
        <v>1</v>
      </c>
      <c r="B3" s="16" t="s">
        <v>29</v>
      </c>
      <c r="C3" s="32"/>
      <c r="D3" s="32"/>
      <c r="E3" s="33">
        <v>1370.56</v>
      </c>
      <c r="F3" s="33"/>
      <c r="G3" s="32"/>
      <c r="H3" s="32"/>
      <c r="I3" s="264">
        <v>2144.63</v>
      </c>
      <c r="J3" s="264"/>
      <c r="K3" s="32"/>
      <c r="L3" s="32"/>
    </row>
    <row r="4" spans="1:970" x14ac:dyDescent="0.25">
      <c r="A4" s="16">
        <v>2</v>
      </c>
      <c r="B4" s="16" t="s">
        <v>30</v>
      </c>
      <c r="C4" s="32"/>
      <c r="D4" s="32"/>
      <c r="E4" s="33">
        <v>5825.61</v>
      </c>
      <c r="F4" s="33"/>
      <c r="G4" s="32"/>
      <c r="H4" s="32"/>
      <c r="I4" s="264">
        <v>5828.12</v>
      </c>
      <c r="J4" s="264"/>
      <c r="K4" s="32"/>
      <c r="L4" s="32"/>
    </row>
    <row r="5" spans="1:970" x14ac:dyDescent="0.25">
      <c r="A5" s="16">
        <v>3</v>
      </c>
      <c r="B5" s="16" t="s">
        <v>31</v>
      </c>
      <c r="C5" s="32"/>
      <c r="D5" s="32"/>
      <c r="E5" s="33"/>
      <c r="F5" s="33">
        <v>9215.7000000000007</v>
      </c>
      <c r="G5" s="32"/>
      <c r="H5" s="32"/>
      <c r="I5" s="264"/>
      <c r="J5" s="264">
        <v>8143.27</v>
      </c>
      <c r="K5" s="32"/>
      <c r="L5" s="32"/>
      <c r="N5" s="227"/>
    </row>
    <row r="6" spans="1:970" x14ac:dyDescent="0.25">
      <c r="A6" s="17" t="s">
        <v>113</v>
      </c>
      <c r="B6" s="16" t="s">
        <v>114</v>
      </c>
      <c r="C6" s="32"/>
      <c r="D6" s="32"/>
      <c r="E6" s="33"/>
      <c r="F6" s="33">
        <v>100</v>
      </c>
      <c r="G6" s="32"/>
      <c r="H6" s="32"/>
      <c r="I6" s="264"/>
      <c r="J6" s="264">
        <v>200</v>
      </c>
      <c r="K6" s="32"/>
      <c r="L6" s="32"/>
    </row>
    <row r="7" spans="1:970" x14ac:dyDescent="0.25">
      <c r="A7" s="16">
        <v>4</v>
      </c>
      <c r="B7" s="16" t="s">
        <v>32</v>
      </c>
      <c r="C7" s="32"/>
      <c r="D7" s="32"/>
      <c r="E7" s="33"/>
      <c r="F7" s="33"/>
      <c r="G7" s="32"/>
      <c r="H7" s="32"/>
      <c r="I7" s="264"/>
      <c r="J7" s="264">
        <v>113.1</v>
      </c>
      <c r="K7" s="32"/>
      <c r="L7" s="32"/>
    </row>
    <row r="8" spans="1:970" x14ac:dyDescent="0.25">
      <c r="A8" s="16">
        <v>5</v>
      </c>
      <c r="B8" s="16" t="s">
        <v>33</v>
      </c>
      <c r="C8" s="32"/>
      <c r="D8" s="32"/>
      <c r="E8" s="33"/>
      <c r="F8" s="33">
        <v>76.36</v>
      </c>
      <c r="G8" s="32"/>
      <c r="H8" s="32"/>
      <c r="I8" s="264"/>
      <c r="J8" s="264">
        <v>178.17</v>
      </c>
      <c r="K8" s="32"/>
      <c r="L8" s="32"/>
    </row>
    <row r="9" spans="1:970" x14ac:dyDescent="0.25">
      <c r="A9" s="16">
        <v>6</v>
      </c>
      <c r="B9" s="16" t="s">
        <v>34</v>
      </c>
      <c r="C9" s="32"/>
      <c r="D9" s="32"/>
      <c r="E9" s="33">
        <v>1072.43</v>
      </c>
      <c r="F9" s="33"/>
      <c r="G9" s="32"/>
      <c r="H9" s="32"/>
      <c r="I9" s="264"/>
      <c r="J9" s="264">
        <v>301.27999999999997</v>
      </c>
      <c r="K9" s="32"/>
      <c r="L9" s="32"/>
    </row>
    <row r="10" spans="1:970" x14ac:dyDescent="0.25">
      <c r="A10" s="16">
        <v>7</v>
      </c>
      <c r="B10" s="16" t="s">
        <v>250</v>
      </c>
      <c r="C10" s="32"/>
      <c r="D10" s="32"/>
      <c r="E10" s="33">
        <v>149</v>
      </c>
      <c r="F10" s="33"/>
      <c r="G10" s="32"/>
      <c r="H10" s="32"/>
      <c r="I10" s="264">
        <v>100</v>
      </c>
      <c r="J10" s="264"/>
      <c r="K10" s="32"/>
      <c r="L10" s="32"/>
    </row>
    <row r="11" spans="1:970" x14ac:dyDescent="0.25">
      <c r="A11" s="16">
        <v>8</v>
      </c>
      <c r="B11" s="16" t="s">
        <v>35</v>
      </c>
      <c r="C11" s="32"/>
      <c r="D11" s="32"/>
      <c r="E11" s="33"/>
      <c r="F11" s="33">
        <v>108</v>
      </c>
      <c r="G11" s="32"/>
      <c r="H11" s="32"/>
      <c r="I11" s="264"/>
      <c r="J11" s="264">
        <v>108</v>
      </c>
      <c r="K11" s="32"/>
      <c r="L11" s="32"/>
    </row>
    <row r="12" spans="1:970" x14ac:dyDescent="0.25">
      <c r="A12" s="16">
        <v>9</v>
      </c>
      <c r="B12" s="16" t="s">
        <v>36</v>
      </c>
      <c r="C12" s="32"/>
      <c r="D12" s="32"/>
      <c r="E12" s="33">
        <v>9</v>
      </c>
      <c r="F12" s="33"/>
      <c r="G12" s="32"/>
      <c r="H12" s="32"/>
      <c r="I12" s="264">
        <v>81</v>
      </c>
      <c r="J12" s="264"/>
      <c r="K12" s="32"/>
      <c r="L12" s="32"/>
    </row>
    <row r="13" spans="1:970" x14ac:dyDescent="0.25">
      <c r="A13" s="16">
        <v>10</v>
      </c>
      <c r="B13" s="16" t="s">
        <v>37</v>
      </c>
      <c r="C13" s="32"/>
      <c r="D13" s="32"/>
      <c r="E13" s="33"/>
      <c r="F13" s="33"/>
      <c r="G13" s="32"/>
      <c r="H13" s="32"/>
      <c r="I13" s="264">
        <v>13.41</v>
      </c>
      <c r="J13" s="264"/>
      <c r="K13" s="32"/>
      <c r="L13" s="32"/>
    </row>
    <row r="14" spans="1:970" x14ac:dyDescent="0.25">
      <c r="A14" s="16">
        <v>11</v>
      </c>
      <c r="B14" s="16" t="s">
        <v>88</v>
      </c>
      <c r="C14" s="32"/>
      <c r="D14" s="32"/>
      <c r="E14" s="33">
        <v>462.95</v>
      </c>
      <c r="F14" s="33">
        <v>13.5</v>
      </c>
      <c r="G14" s="32"/>
      <c r="H14" s="32"/>
      <c r="I14" s="264">
        <v>556.73</v>
      </c>
      <c r="J14" s="264">
        <v>12.48</v>
      </c>
      <c r="K14" s="32"/>
      <c r="L14" s="32"/>
    </row>
    <row r="15" spans="1:970" x14ac:dyDescent="0.25">
      <c r="A15" s="17">
        <v>12</v>
      </c>
      <c r="B15" s="16" t="s">
        <v>89</v>
      </c>
      <c r="C15" s="32"/>
      <c r="D15" s="32"/>
      <c r="E15" s="33"/>
      <c r="F15" s="33">
        <v>0.87</v>
      </c>
      <c r="G15" s="32"/>
      <c r="H15" s="32"/>
      <c r="I15" s="264"/>
      <c r="J15" s="264">
        <v>270.87</v>
      </c>
      <c r="K15" s="32"/>
      <c r="L15" s="32"/>
    </row>
    <row r="16" spans="1:970" x14ac:dyDescent="0.25">
      <c r="A16" s="17" t="s">
        <v>90</v>
      </c>
      <c r="B16" s="16" t="s">
        <v>308</v>
      </c>
      <c r="C16" s="32"/>
      <c r="D16" s="32"/>
      <c r="E16" s="33">
        <v>344.5</v>
      </c>
      <c r="F16" s="33"/>
      <c r="G16" s="32"/>
      <c r="H16" s="32"/>
      <c r="I16" s="264">
        <v>295</v>
      </c>
      <c r="J16" s="264"/>
      <c r="K16" s="32"/>
      <c r="L16" s="32"/>
    </row>
    <row r="17" spans="1:12" x14ac:dyDescent="0.25">
      <c r="A17" s="17"/>
      <c r="B17" s="16"/>
      <c r="C17" s="32"/>
      <c r="D17" s="32"/>
      <c r="E17" s="33"/>
      <c r="F17" s="33"/>
      <c r="G17" s="32"/>
      <c r="H17" s="32"/>
      <c r="I17" s="264"/>
      <c r="J17" s="264"/>
      <c r="K17" s="32"/>
      <c r="L17" s="32"/>
    </row>
    <row r="18" spans="1:12" x14ac:dyDescent="0.25">
      <c r="A18" s="16"/>
      <c r="B18" s="18" t="s">
        <v>22</v>
      </c>
      <c r="C18" s="32"/>
      <c r="D18" s="32"/>
      <c r="E18" s="33"/>
      <c r="F18" s="33"/>
      <c r="G18" s="32"/>
      <c r="H18" s="32"/>
      <c r="I18" s="264"/>
      <c r="J18" s="264"/>
      <c r="K18" s="32"/>
      <c r="L18" s="32"/>
    </row>
    <row r="19" spans="1:12" x14ac:dyDescent="0.25">
      <c r="A19" s="16">
        <v>13</v>
      </c>
      <c r="B19" s="16" t="s">
        <v>38</v>
      </c>
      <c r="C19" s="32"/>
      <c r="D19" s="32"/>
      <c r="E19" s="33">
        <v>70.5</v>
      </c>
      <c r="F19" s="33"/>
      <c r="G19" s="32"/>
      <c r="H19" s="32"/>
      <c r="I19" s="264">
        <v>32.1</v>
      </c>
      <c r="J19" s="264"/>
      <c r="K19" s="32"/>
      <c r="L19" s="32"/>
    </row>
    <row r="20" spans="1:12" x14ac:dyDescent="0.25">
      <c r="A20" s="16">
        <v>14</v>
      </c>
      <c r="B20" s="16" t="s">
        <v>39</v>
      </c>
      <c r="C20" s="32"/>
      <c r="D20" s="32"/>
      <c r="E20" s="33">
        <v>0</v>
      </c>
      <c r="F20" s="33"/>
      <c r="G20" s="32"/>
      <c r="H20" s="32"/>
      <c r="I20" s="264">
        <v>8.6999999999999993</v>
      </c>
      <c r="J20" s="264"/>
      <c r="K20" s="32"/>
      <c r="L20" s="32"/>
    </row>
    <row r="21" spans="1:12" x14ac:dyDescent="0.25">
      <c r="A21" s="16">
        <v>15</v>
      </c>
      <c r="B21" s="16" t="s">
        <v>40</v>
      </c>
      <c r="C21" s="32"/>
      <c r="D21" s="32"/>
      <c r="E21" s="33">
        <v>209.88</v>
      </c>
      <c r="F21" s="33"/>
      <c r="G21" s="32"/>
      <c r="H21" s="32"/>
      <c r="I21" s="264">
        <v>267.48</v>
      </c>
      <c r="J21" s="264"/>
      <c r="K21" s="32"/>
      <c r="L21" s="32"/>
    </row>
    <row r="22" spans="1:12" x14ac:dyDescent="0.25">
      <c r="A22" s="16"/>
      <c r="B22" s="26" t="s">
        <v>97</v>
      </c>
      <c r="C22" s="34"/>
      <c r="D22" s="34"/>
      <c r="E22" s="35">
        <f>SUM(E3:E21)</f>
        <v>9514.43</v>
      </c>
      <c r="F22" s="35">
        <f>SUM(F3:F21)</f>
        <v>9514.4300000000021</v>
      </c>
      <c r="G22" s="34"/>
      <c r="H22" s="34"/>
      <c r="I22" s="265">
        <f>SUM(I3:I21)</f>
        <v>9327.17</v>
      </c>
      <c r="J22" s="265">
        <f>SUM(J3:J21)</f>
        <v>9327.1700000000019</v>
      </c>
      <c r="K22" s="34"/>
      <c r="L22" s="34"/>
    </row>
    <row r="23" spans="1:12" s="21" customFormat="1" x14ac:dyDescent="0.25">
      <c r="A23" s="16"/>
      <c r="B23" s="19"/>
      <c r="C23" s="20" t="s">
        <v>94</v>
      </c>
      <c r="D23" s="20" t="s">
        <v>95</v>
      </c>
      <c r="E23" s="31"/>
      <c r="F23" s="31"/>
      <c r="G23" s="20" t="s">
        <v>94</v>
      </c>
      <c r="H23" s="20" t="s">
        <v>95</v>
      </c>
      <c r="I23" s="31"/>
      <c r="J23" s="31"/>
      <c r="K23" s="20" t="s">
        <v>94</v>
      </c>
      <c r="L23" s="20" t="s">
        <v>95</v>
      </c>
    </row>
    <row r="24" spans="1:12" x14ac:dyDescent="0.25">
      <c r="A24" s="16">
        <v>16</v>
      </c>
      <c r="B24" s="16" t="s">
        <v>8</v>
      </c>
      <c r="C24" s="36"/>
      <c r="D24" s="36">
        <v>10</v>
      </c>
      <c r="E24" s="32"/>
      <c r="F24" s="32"/>
      <c r="G24" s="266">
        <f>E24+F24</f>
        <v>0</v>
      </c>
      <c r="H24" s="266">
        <v>2.5099999999999998</v>
      </c>
      <c r="I24" s="32"/>
      <c r="J24" s="32"/>
      <c r="K24" s="269"/>
      <c r="L24" s="269">
        <v>5</v>
      </c>
    </row>
    <row r="25" spans="1:12" x14ac:dyDescent="0.25">
      <c r="A25" s="16">
        <v>17</v>
      </c>
      <c r="B25" s="16" t="s">
        <v>254</v>
      </c>
      <c r="C25" s="36">
        <v>150</v>
      </c>
      <c r="D25" s="36"/>
      <c r="E25" s="32"/>
      <c r="F25" s="32"/>
      <c r="G25" s="266">
        <v>153.82</v>
      </c>
      <c r="H25" s="266">
        <v>0</v>
      </c>
      <c r="I25" s="32"/>
      <c r="J25" s="32"/>
      <c r="K25" s="269">
        <v>150</v>
      </c>
      <c r="L25" s="269"/>
    </row>
    <row r="26" spans="1:12" x14ac:dyDescent="0.25">
      <c r="A26" s="16">
        <v>18</v>
      </c>
      <c r="B26" s="16" t="s">
        <v>251</v>
      </c>
      <c r="C26" s="36"/>
      <c r="D26" s="36">
        <v>6400</v>
      </c>
      <c r="E26" s="32"/>
      <c r="F26" s="32"/>
      <c r="G26" s="266"/>
      <c r="H26" s="266">
        <v>6923</v>
      </c>
      <c r="I26" s="32"/>
      <c r="J26" s="32"/>
      <c r="K26" s="269"/>
      <c r="L26" s="269">
        <v>7400</v>
      </c>
    </row>
    <row r="27" spans="1:12" x14ac:dyDescent="0.25">
      <c r="A27" s="16">
        <v>19</v>
      </c>
      <c r="B27" s="16" t="s">
        <v>98</v>
      </c>
      <c r="C27" s="36"/>
      <c r="D27" s="36">
        <v>530</v>
      </c>
      <c r="E27" s="32"/>
      <c r="F27" s="32"/>
      <c r="G27" s="266"/>
      <c r="H27" s="266">
        <v>483</v>
      </c>
      <c r="I27" s="32"/>
      <c r="J27" s="32"/>
      <c r="K27" s="269"/>
      <c r="L27" s="269">
        <v>500</v>
      </c>
    </row>
    <row r="28" spans="1:12" x14ac:dyDescent="0.25">
      <c r="A28" s="16">
        <v>20</v>
      </c>
      <c r="B28" s="16" t="s">
        <v>99</v>
      </c>
      <c r="C28" s="36"/>
      <c r="D28" s="37"/>
      <c r="E28" s="32"/>
      <c r="F28" s="32"/>
      <c r="G28" s="266"/>
      <c r="H28" s="266">
        <v>857</v>
      </c>
      <c r="I28" s="32"/>
      <c r="J28" s="32"/>
      <c r="K28" s="269"/>
      <c r="L28" s="269"/>
    </row>
    <row r="29" spans="1:12" x14ac:dyDescent="0.25">
      <c r="A29" s="16">
        <v>21</v>
      </c>
      <c r="B29" s="16" t="s">
        <v>3</v>
      </c>
      <c r="C29" s="36">
        <v>160</v>
      </c>
      <c r="D29" s="36"/>
      <c r="E29" s="32"/>
      <c r="F29" s="32"/>
      <c r="G29" s="266">
        <v>125.08</v>
      </c>
      <c r="H29" s="266"/>
      <c r="I29" s="32"/>
      <c r="J29" s="32"/>
      <c r="K29" s="269">
        <v>130</v>
      </c>
      <c r="L29" s="269"/>
    </row>
    <row r="30" spans="1:12" x14ac:dyDescent="0.25">
      <c r="A30" s="16">
        <v>22</v>
      </c>
      <c r="B30" s="16" t="s">
        <v>9</v>
      </c>
      <c r="C30" s="36">
        <v>210</v>
      </c>
      <c r="D30" s="36"/>
      <c r="E30" s="32"/>
      <c r="F30" s="32"/>
      <c r="G30" s="266">
        <v>302.10000000000002</v>
      </c>
      <c r="H30" s="266"/>
      <c r="I30" s="32"/>
      <c r="J30" s="32"/>
      <c r="K30" s="269">
        <v>400</v>
      </c>
      <c r="L30" s="269"/>
    </row>
    <row r="31" spans="1:12" x14ac:dyDescent="0.25">
      <c r="A31" s="16">
        <v>23</v>
      </c>
      <c r="B31" s="16" t="s">
        <v>105</v>
      </c>
      <c r="C31" s="36"/>
      <c r="D31" s="36">
        <v>400</v>
      </c>
      <c r="E31" s="32"/>
      <c r="F31" s="32"/>
      <c r="G31" s="266"/>
      <c r="H31" s="266">
        <v>487.76</v>
      </c>
      <c r="I31" s="32"/>
      <c r="J31" s="32"/>
      <c r="K31" s="269"/>
      <c r="L31" s="269">
        <v>500</v>
      </c>
    </row>
    <row r="32" spans="1:12" x14ac:dyDescent="0.25">
      <c r="A32" s="16">
        <v>24</v>
      </c>
      <c r="B32" s="16" t="s">
        <v>253</v>
      </c>
      <c r="C32" s="36">
        <v>4500</v>
      </c>
      <c r="D32" s="36"/>
      <c r="E32" s="32"/>
      <c r="F32" s="32"/>
      <c r="G32" s="266">
        <v>4449</v>
      </c>
      <c r="H32" s="266"/>
      <c r="I32" s="32"/>
      <c r="J32" s="32"/>
      <c r="K32" s="269">
        <v>3540</v>
      </c>
      <c r="L32" s="269"/>
    </row>
    <row r="33" spans="1:12" x14ac:dyDescent="0.25">
      <c r="A33" s="16">
        <v>25</v>
      </c>
      <c r="B33" s="16" t="s">
        <v>112</v>
      </c>
      <c r="C33" s="36">
        <v>2700</v>
      </c>
      <c r="D33" s="36"/>
      <c r="E33" s="32"/>
      <c r="F33" s="32"/>
      <c r="G33" s="266">
        <f>2987.93+4.88</f>
        <v>2992.81</v>
      </c>
      <c r="H33" s="266"/>
      <c r="I33" s="32"/>
      <c r="J33" s="32"/>
      <c r="K33" s="269">
        <v>3450</v>
      </c>
      <c r="L33" s="269"/>
    </row>
    <row r="34" spans="1:12" x14ac:dyDescent="0.25">
      <c r="A34" s="16">
        <v>26</v>
      </c>
      <c r="B34" s="16" t="s">
        <v>255</v>
      </c>
      <c r="C34" s="36">
        <v>130</v>
      </c>
      <c r="D34" s="36"/>
      <c r="E34" s="32"/>
      <c r="F34" s="32"/>
      <c r="G34" s="267"/>
      <c r="H34" s="266"/>
      <c r="I34" s="32"/>
      <c r="J34" s="32"/>
      <c r="K34" s="269">
        <v>350</v>
      </c>
      <c r="L34" s="269"/>
    </row>
    <row r="35" spans="1:12" x14ac:dyDescent="0.25">
      <c r="A35" s="16">
        <v>27</v>
      </c>
      <c r="B35" s="16" t="s">
        <v>10</v>
      </c>
      <c r="C35" s="36">
        <v>0</v>
      </c>
      <c r="D35" s="36"/>
      <c r="E35" s="32"/>
      <c r="F35" s="32"/>
      <c r="G35" s="266">
        <v>48.1</v>
      </c>
      <c r="H35" s="266"/>
      <c r="I35" s="32"/>
      <c r="J35" s="32"/>
      <c r="K35" s="269">
        <v>50</v>
      </c>
      <c r="L35" s="269"/>
    </row>
    <row r="36" spans="1:12" x14ac:dyDescent="0.25">
      <c r="A36" s="16">
        <v>28</v>
      </c>
      <c r="B36" s="16" t="s">
        <v>11</v>
      </c>
      <c r="C36" s="36">
        <v>0</v>
      </c>
      <c r="D36" s="36"/>
      <c r="E36" s="32"/>
      <c r="F36" s="32"/>
      <c r="G36" s="266">
        <v>7.5</v>
      </c>
      <c r="H36" s="266"/>
      <c r="I36" s="32"/>
      <c r="J36" s="32"/>
      <c r="K36" s="269"/>
      <c r="L36" s="269"/>
    </row>
    <row r="37" spans="1:12" x14ac:dyDescent="0.25">
      <c r="A37" s="16">
        <v>29</v>
      </c>
      <c r="B37" s="16" t="s">
        <v>12</v>
      </c>
      <c r="C37" s="36">
        <v>120</v>
      </c>
      <c r="D37" s="36"/>
      <c r="E37" s="32"/>
      <c r="F37" s="32"/>
      <c r="G37" s="266">
        <v>95.59</v>
      </c>
      <c r="H37" s="266"/>
      <c r="I37" s="32"/>
      <c r="J37" s="32"/>
      <c r="K37" s="269">
        <v>100</v>
      </c>
      <c r="L37" s="269"/>
    </row>
    <row r="38" spans="1:12" x14ac:dyDescent="0.25">
      <c r="A38" s="16">
        <v>30</v>
      </c>
      <c r="B38" s="16" t="s">
        <v>13</v>
      </c>
      <c r="C38" s="36">
        <v>26</v>
      </c>
      <c r="D38" s="36"/>
      <c r="E38" s="32"/>
      <c r="F38" s="32"/>
      <c r="G38" s="266">
        <v>25.86</v>
      </c>
      <c r="H38" s="266"/>
      <c r="I38" s="32"/>
      <c r="J38" s="32"/>
      <c r="K38" s="269">
        <v>26</v>
      </c>
      <c r="L38" s="269"/>
    </row>
    <row r="39" spans="1:12" x14ac:dyDescent="0.25">
      <c r="A39" s="16">
        <v>31</v>
      </c>
      <c r="B39" s="16" t="s">
        <v>14</v>
      </c>
      <c r="C39" s="37">
        <v>0</v>
      </c>
      <c r="D39" s="36"/>
      <c r="E39" s="32"/>
      <c r="F39" s="32"/>
      <c r="G39" s="266">
        <v>60</v>
      </c>
      <c r="H39" s="266"/>
      <c r="I39" s="32"/>
      <c r="J39" s="32"/>
      <c r="K39" s="269">
        <v>60</v>
      </c>
      <c r="L39" s="269"/>
    </row>
    <row r="40" spans="1:12" ht="11.25" customHeight="1" x14ac:dyDescent="0.25">
      <c r="A40" s="16">
        <v>32</v>
      </c>
      <c r="B40" s="16" t="s">
        <v>256</v>
      </c>
      <c r="C40" s="36"/>
      <c r="D40" s="36">
        <v>120</v>
      </c>
      <c r="E40" s="32"/>
      <c r="F40" s="32"/>
      <c r="G40" s="266"/>
      <c r="H40" s="266">
        <v>48</v>
      </c>
      <c r="I40" s="32"/>
      <c r="J40" s="32"/>
      <c r="K40" s="269"/>
      <c r="L40" s="269">
        <v>50</v>
      </c>
    </row>
    <row r="41" spans="1:12" ht="11.25" customHeight="1" x14ac:dyDescent="0.25">
      <c r="A41" s="16">
        <v>33</v>
      </c>
      <c r="B41" s="16" t="s">
        <v>1</v>
      </c>
      <c r="C41" s="36">
        <v>80</v>
      </c>
      <c r="D41" s="36"/>
      <c r="E41" s="32"/>
      <c r="F41" s="32"/>
      <c r="G41" s="266">
        <v>44.71</v>
      </c>
      <c r="H41" s="266"/>
      <c r="I41" s="32"/>
      <c r="J41" s="32"/>
      <c r="K41" s="269">
        <v>75</v>
      </c>
      <c r="L41" s="269"/>
    </row>
    <row r="42" spans="1:12" x14ac:dyDescent="0.25">
      <c r="A42" s="16">
        <v>34</v>
      </c>
      <c r="B42" s="16" t="s">
        <v>249</v>
      </c>
      <c r="C42" s="36">
        <v>0</v>
      </c>
      <c r="D42" s="36"/>
      <c r="E42" s="32"/>
      <c r="F42" s="32"/>
      <c r="G42" s="266"/>
      <c r="H42" s="266">
        <v>96.72</v>
      </c>
      <c r="I42" s="32"/>
      <c r="J42" s="32"/>
      <c r="K42" s="269"/>
      <c r="L42" s="269">
        <v>50</v>
      </c>
    </row>
    <row r="43" spans="1:12" x14ac:dyDescent="0.25">
      <c r="A43" s="16">
        <v>35</v>
      </c>
      <c r="B43" s="16" t="s">
        <v>15</v>
      </c>
      <c r="C43" s="36"/>
      <c r="D43" s="36">
        <v>50</v>
      </c>
      <c r="E43" s="32"/>
      <c r="F43" s="32"/>
      <c r="G43" s="266"/>
      <c r="H43" s="266">
        <v>0</v>
      </c>
      <c r="I43" s="32"/>
      <c r="J43" s="32"/>
      <c r="K43" s="269"/>
      <c r="L43" s="269">
        <v>50</v>
      </c>
    </row>
    <row r="44" spans="1:12" x14ac:dyDescent="0.25">
      <c r="A44" s="16">
        <v>36</v>
      </c>
      <c r="B44" s="16" t="s">
        <v>16</v>
      </c>
      <c r="C44" s="36">
        <v>30</v>
      </c>
      <c r="D44" s="36"/>
      <c r="E44" s="32"/>
      <c r="F44" s="32"/>
      <c r="G44" s="266">
        <v>33.799999999999997</v>
      </c>
      <c r="H44" s="266"/>
      <c r="I44" s="32"/>
      <c r="J44" s="32"/>
      <c r="K44" s="269">
        <v>35</v>
      </c>
      <c r="L44" s="269"/>
    </row>
    <row r="45" spans="1:12" x14ac:dyDescent="0.25">
      <c r="A45" s="16"/>
      <c r="B45" s="16"/>
      <c r="C45" s="36"/>
      <c r="D45" s="36"/>
      <c r="E45" s="32"/>
      <c r="F45" s="32"/>
      <c r="G45" s="266"/>
      <c r="H45" s="266"/>
      <c r="I45" s="32"/>
      <c r="J45" s="32"/>
      <c r="K45" s="269"/>
      <c r="L45" s="269"/>
    </row>
    <row r="46" spans="1:12" x14ac:dyDescent="0.25">
      <c r="A46" s="16"/>
      <c r="B46" s="18" t="s">
        <v>17</v>
      </c>
      <c r="C46" s="36"/>
      <c r="D46" s="36"/>
      <c r="E46" s="32"/>
      <c r="F46" s="32"/>
      <c r="G46" s="266"/>
      <c r="H46" s="266"/>
      <c r="I46" s="32"/>
      <c r="J46" s="32"/>
      <c r="K46" s="269"/>
      <c r="L46" s="269"/>
    </row>
    <row r="47" spans="1:12" x14ac:dyDescent="0.25">
      <c r="A47" s="16">
        <v>37</v>
      </c>
      <c r="B47" s="16" t="s">
        <v>0</v>
      </c>
      <c r="C47" s="36"/>
      <c r="D47" s="36">
        <v>850</v>
      </c>
      <c r="E47" s="32"/>
      <c r="F47" s="32"/>
      <c r="G47" s="266"/>
      <c r="H47" s="266">
        <v>910</v>
      </c>
      <c r="I47" s="32"/>
      <c r="J47" s="32"/>
      <c r="K47" s="269"/>
      <c r="L47" s="269">
        <v>800</v>
      </c>
    </row>
    <row r="48" spans="1:12" x14ac:dyDescent="0.25">
      <c r="A48" s="16">
        <v>38</v>
      </c>
      <c r="B48" s="16" t="s">
        <v>2</v>
      </c>
      <c r="C48" s="36">
        <v>150</v>
      </c>
      <c r="D48" s="36"/>
      <c r="E48" s="32"/>
      <c r="F48" s="32"/>
      <c r="G48" s="266">
        <v>353.19</v>
      </c>
      <c r="H48" s="266"/>
      <c r="I48" s="32"/>
      <c r="J48" s="32"/>
      <c r="K48" s="269">
        <v>150</v>
      </c>
      <c r="L48" s="269"/>
    </row>
    <row r="49" spans="1:12" x14ac:dyDescent="0.25">
      <c r="A49" s="16">
        <v>39</v>
      </c>
      <c r="B49" s="16" t="s">
        <v>18</v>
      </c>
      <c r="C49" s="36">
        <v>425</v>
      </c>
      <c r="D49" s="36">
        <v>150</v>
      </c>
      <c r="E49" s="32"/>
      <c r="F49" s="32"/>
      <c r="G49" s="266">
        <v>455</v>
      </c>
      <c r="H49" s="266">
        <v>353.19</v>
      </c>
      <c r="I49" s="260"/>
      <c r="J49" s="32"/>
      <c r="K49" s="269">
        <v>650</v>
      </c>
      <c r="L49" s="269"/>
    </row>
    <row r="50" spans="1:12" x14ac:dyDescent="0.25">
      <c r="B50" s="16"/>
      <c r="C50" s="36"/>
      <c r="D50" s="36"/>
      <c r="E50" s="32"/>
      <c r="F50" s="32"/>
      <c r="G50" s="266"/>
      <c r="H50" s="266"/>
      <c r="I50" s="260"/>
      <c r="J50" s="32"/>
      <c r="K50" s="269"/>
      <c r="L50" s="269"/>
    </row>
    <row r="51" spans="1:12" ht="14.45" customHeight="1" x14ac:dyDescent="0.25">
      <c r="A51" s="16"/>
      <c r="B51" s="18" t="s">
        <v>19</v>
      </c>
      <c r="C51" s="36"/>
      <c r="D51" s="36"/>
      <c r="E51" s="32"/>
      <c r="F51" s="32"/>
      <c r="G51" s="266"/>
      <c r="H51" s="266"/>
      <c r="I51" s="260"/>
      <c r="J51" s="32"/>
      <c r="K51" s="269"/>
      <c r="L51" s="269"/>
    </row>
    <row r="52" spans="1:12" ht="14.45" customHeight="1" x14ac:dyDescent="0.25">
      <c r="A52" s="16">
        <v>40</v>
      </c>
      <c r="B52" s="16" t="s">
        <v>20</v>
      </c>
      <c r="C52" s="36"/>
      <c r="D52" s="36"/>
      <c r="E52" s="32"/>
      <c r="F52" s="32"/>
      <c r="G52" s="266"/>
      <c r="H52" s="266"/>
      <c r="I52" s="260"/>
      <c r="J52" s="32"/>
      <c r="K52" s="269"/>
      <c r="L52" s="269"/>
    </row>
    <row r="53" spans="1:12" x14ac:dyDescent="0.25">
      <c r="A53" s="16">
        <v>41</v>
      </c>
      <c r="B53" s="16" t="s">
        <v>5</v>
      </c>
      <c r="C53" s="36">
        <v>125</v>
      </c>
      <c r="D53" s="36"/>
      <c r="E53" s="32"/>
      <c r="F53" s="32"/>
      <c r="G53" s="266">
        <v>11.9</v>
      </c>
      <c r="H53" s="266"/>
      <c r="I53" s="32"/>
      <c r="J53" s="32"/>
      <c r="K53" s="269">
        <v>125</v>
      </c>
      <c r="L53" s="269"/>
    </row>
    <row r="54" spans="1:12" x14ac:dyDescent="0.25">
      <c r="A54" s="16">
        <v>42</v>
      </c>
      <c r="B54" s="16" t="s">
        <v>21</v>
      </c>
      <c r="C54" s="36">
        <v>125</v>
      </c>
      <c r="D54" s="36">
        <v>125</v>
      </c>
      <c r="E54" s="32"/>
      <c r="F54" s="32"/>
      <c r="G54" s="266">
        <v>125</v>
      </c>
      <c r="H54" s="266">
        <v>11.9</v>
      </c>
      <c r="I54" s="32"/>
      <c r="J54" s="32"/>
      <c r="K54" s="269">
        <v>125</v>
      </c>
      <c r="L54" s="269">
        <v>125</v>
      </c>
    </row>
    <row r="55" spans="1:12" x14ac:dyDescent="0.25">
      <c r="A55" s="16"/>
      <c r="B55" s="16"/>
      <c r="C55" s="36"/>
      <c r="D55" s="36"/>
      <c r="E55" s="32"/>
      <c r="F55" s="32"/>
      <c r="G55" s="266"/>
      <c r="H55" s="266"/>
      <c r="I55" s="32"/>
      <c r="J55" s="32"/>
      <c r="K55" s="269"/>
      <c r="L55" s="269"/>
    </row>
    <row r="56" spans="1:12" x14ac:dyDescent="0.25">
      <c r="A56" s="16"/>
      <c r="B56" s="18" t="s">
        <v>22</v>
      </c>
      <c r="C56" s="36"/>
      <c r="D56" s="36"/>
      <c r="E56" s="32"/>
      <c r="F56" s="32"/>
      <c r="G56" s="266"/>
      <c r="H56" s="266"/>
      <c r="I56" s="32"/>
      <c r="J56" s="32"/>
      <c r="K56" s="269"/>
      <c r="L56" s="269"/>
    </row>
    <row r="57" spans="1:12" x14ac:dyDescent="0.25">
      <c r="A57" s="16">
        <v>43</v>
      </c>
      <c r="B57" s="16" t="s">
        <v>23</v>
      </c>
      <c r="C57" s="36">
        <v>36</v>
      </c>
      <c r="D57" s="36"/>
      <c r="E57" s="32"/>
      <c r="F57" s="32"/>
      <c r="G57" s="266">
        <v>38.4</v>
      </c>
      <c r="H57" s="266"/>
      <c r="I57" s="32"/>
      <c r="J57" s="32"/>
      <c r="K57" s="269">
        <v>42</v>
      </c>
      <c r="L57" s="269"/>
    </row>
    <row r="58" spans="1:12" x14ac:dyDescent="0.25">
      <c r="A58" s="16">
        <v>44</v>
      </c>
      <c r="B58" s="16" t="s">
        <v>24</v>
      </c>
      <c r="C58" s="36">
        <v>485</v>
      </c>
      <c r="D58" s="36"/>
      <c r="E58" s="32"/>
      <c r="F58" s="32"/>
      <c r="G58" s="266">
        <v>450.79</v>
      </c>
      <c r="H58" s="266"/>
      <c r="I58" s="32"/>
      <c r="J58" s="32"/>
      <c r="K58" s="269">
        <v>500</v>
      </c>
      <c r="L58" s="269"/>
    </row>
    <row r="59" spans="1:12" x14ac:dyDescent="0.25">
      <c r="A59" s="16">
        <v>45</v>
      </c>
      <c r="B59" s="16" t="s">
        <v>6</v>
      </c>
      <c r="C59" s="36">
        <v>150</v>
      </c>
      <c r="D59" s="36"/>
      <c r="E59" s="32"/>
      <c r="F59" s="32"/>
      <c r="G59" s="266">
        <v>85.15</v>
      </c>
      <c r="H59" s="266"/>
      <c r="I59" s="32"/>
      <c r="J59" s="32"/>
      <c r="K59" s="269">
        <v>100</v>
      </c>
      <c r="L59" s="269"/>
    </row>
    <row r="60" spans="1:12" x14ac:dyDescent="0.25">
      <c r="A60" s="16">
        <v>46</v>
      </c>
      <c r="B60" s="16" t="s">
        <v>4</v>
      </c>
      <c r="C60" s="36"/>
      <c r="D60" s="36">
        <v>50</v>
      </c>
      <c r="E60" s="32"/>
      <c r="F60" s="32"/>
      <c r="G60" s="266"/>
      <c r="H60" s="266">
        <v>35</v>
      </c>
      <c r="I60" s="32"/>
      <c r="J60" s="32"/>
      <c r="K60" s="269"/>
      <c r="L60" s="269">
        <v>35</v>
      </c>
    </row>
    <row r="61" spans="1:12" x14ac:dyDescent="0.25">
      <c r="A61" s="16"/>
      <c r="B61" s="16"/>
      <c r="C61" s="36"/>
      <c r="D61" s="36"/>
      <c r="E61" s="32"/>
      <c r="F61" s="32"/>
      <c r="G61" s="266"/>
      <c r="H61" s="266"/>
      <c r="I61" s="32"/>
      <c r="J61" s="32"/>
      <c r="K61" s="269"/>
      <c r="L61" s="269"/>
    </row>
    <row r="62" spans="1:12" x14ac:dyDescent="0.25">
      <c r="A62" s="268">
        <v>47</v>
      </c>
      <c r="B62" s="268" t="s">
        <v>327</v>
      </c>
      <c r="C62" s="36"/>
      <c r="D62" s="36"/>
      <c r="E62" s="32"/>
      <c r="F62" s="32"/>
      <c r="G62" s="266">
        <v>49</v>
      </c>
      <c r="H62" s="266"/>
      <c r="I62" s="32"/>
      <c r="J62" s="32"/>
      <c r="K62" s="269">
        <v>50</v>
      </c>
      <c r="L62" s="269"/>
    </row>
    <row r="63" spans="1:12" x14ac:dyDescent="0.25">
      <c r="A63" s="16"/>
      <c r="B63" s="16"/>
      <c r="C63" s="36"/>
      <c r="D63" s="36"/>
      <c r="E63" s="32"/>
      <c r="F63" s="32"/>
      <c r="G63" s="266"/>
      <c r="H63" s="266"/>
      <c r="I63" s="32"/>
      <c r="J63" s="32"/>
      <c r="K63" s="269"/>
      <c r="L63" s="269"/>
    </row>
    <row r="64" spans="1:12" x14ac:dyDescent="0.25">
      <c r="A64" s="16">
        <v>50</v>
      </c>
      <c r="B64" s="22" t="s">
        <v>91</v>
      </c>
      <c r="C64" s="39">
        <f>SUM(D24:D63)-SUM(C24:C63)</f>
        <v>-917</v>
      </c>
      <c r="D64" s="38"/>
      <c r="E64" s="32"/>
      <c r="F64" s="32"/>
      <c r="G64" s="266">
        <f>SUM(H24:H63)-SUM(G24:G63)</f>
        <v>301.28000000000065</v>
      </c>
      <c r="H64" s="266"/>
      <c r="I64" s="32"/>
      <c r="J64" s="32"/>
      <c r="K64" s="270">
        <f>SUM(L24:L63)-SUM(K24:K63)</f>
        <v>-593</v>
      </c>
      <c r="L64" s="271"/>
    </row>
    <row r="65" spans="3:11" x14ac:dyDescent="0.25">
      <c r="C65" s="24"/>
      <c r="D65" s="24"/>
      <c r="E65" s="24"/>
      <c r="F65" s="24"/>
      <c r="G65" s="24"/>
      <c r="H65" s="24"/>
      <c r="I65" s="24"/>
      <c r="J65" s="24"/>
      <c r="K65" s="24"/>
    </row>
    <row r="66" spans="3:11" x14ac:dyDescent="0.25">
      <c r="C66" s="14"/>
      <c r="D66" s="14"/>
      <c r="E66" s="14"/>
      <c r="F66" s="14"/>
    </row>
    <row r="67" spans="3:11" x14ac:dyDescent="0.25">
      <c r="C67" s="24"/>
      <c r="D67" s="24"/>
      <c r="E67" s="24"/>
      <c r="F67" s="24"/>
      <c r="G67" s="24"/>
      <c r="H67" s="24"/>
      <c r="I67" s="24"/>
      <c r="J67" s="24"/>
      <c r="K67" s="24"/>
    </row>
    <row r="68" spans="3:11" x14ac:dyDescent="0.25">
      <c r="C68" s="24"/>
      <c r="D68" s="24"/>
      <c r="E68" s="24"/>
      <c r="F68" s="24"/>
      <c r="G68" s="24"/>
      <c r="H68" s="24"/>
      <c r="I68" s="24"/>
      <c r="J68" s="24"/>
      <c r="K68" s="24"/>
    </row>
    <row r="69" spans="3:11" x14ac:dyDescent="0.25">
      <c r="C69" s="24"/>
      <c r="D69" s="24"/>
      <c r="E69" s="24"/>
      <c r="F69" s="24"/>
      <c r="G69" s="24"/>
      <c r="H69" s="24"/>
      <c r="I69" s="24"/>
      <c r="J69" s="24"/>
      <c r="K69" s="24"/>
    </row>
    <row r="70" spans="3:11" x14ac:dyDescent="0.25">
      <c r="C70" s="24"/>
      <c r="D70" s="24"/>
      <c r="E70" s="24"/>
      <c r="F70" s="24"/>
      <c r="G70" s="24"/>
      <c r="H70" s="24"/>
      <c r="I70" s="24"/>
      <c r="J70" s="24"/>
      <c r="K70" s="24"/>
    </row>
    <row r="71" spans="3:11" x14ac:dyDescent="0.25">
      <c r="C71" s="24"/>
      <c r="D71" s="24"/>
      <c r="E71" s="24"/>
      <c r="F71" s="24"/>
      <c r="G71" s="24"/>
      <c r="H71" s="24"/>
      <c r="I71" s="24"/>
      <c r="J71" s="24"/>
      <c r="K71" s="24"/>
    </row>
    <row r="72" spans="3:11" x14ac:dyDescent="0.25">
      <c r="C72" s="24"/>
      <c r="D72" s="24"/>
      <c r="E72" s="24"/>
      <c r="F72" s="24"/>
      <c r="G72" s="24"/>
      <c r="H72" s="24"/>
      <c r="I72" s="24"/>
      <c r="J72" s="24"/>
      <c r="K72" s="24"/>
    </row>
    <row r="73" spans="3:11" x14ac:dyDescent="0.25">
      <c r="C73" s="24"/>
      <c r="D73" s="24"/>
      <c r="E73" s="24"/>
      <c r="F73" s="24"/>
      <c r="G73" s="24"/>
      <c r="H73" s="24"/>
      <c r="I73" s="24"/>
      <c r="J73" s="24"/>
      <c r="K73" s="24"/>
    </row>
    <row r="74" spans="3:11" x14ac:dyDescent="0.25">
      <c r="C74" s="24"/>
      <c r="D74" s="24"/>
      <c r="E74" s="24"/>
      <c r="F74" s="24"/>
      <c r="G74" s="24"/>
      <c r="H74" s="24"/>
      <c r="I74" s="24"/>
      <c r="J74" s="24"/>
      <c r="K74" s="24"/>
    </row>
    <row r="75" spans="3:11" x14ac:dyDescent="0.25">
      <c r="C75" s="24"/>
      <c r="D75" s="24"/>
      <c r="E75" s="24"/>
      <c r="F75" s="24"/>
      <c r="G75" s="24"/>
      <c r="H75" s="24"/>
      <c r="I75" s="24"/>
      <c r="J75" s="24"/>
      <c r="K75" s="24"/>
    </row>
    <row r="76" spans="3:11" x14ac:dyDescent="0.25">
      <c r="C76" s="24"/>
      <c r="D76" s="24"/>
      <c r="E76" s="24"/>
      <c r="F76" s="24"/>
      <c r="G76" s="24"/>
      <c r="H76" s="24"/>
      <c r="I76" s="24"/>
      <c r="J76" s="24"/>
      <c r="K76" s="24"/>
    </row>
    <row r="77" spans="3:11" x14ac:dyDescent="0.25">
      <c r="C77" s="24"/>
      <c r="D77" s="24"/>
      <c r="E77" s="24"/>
      <c r="F77" s="24"/>
      <c r="G77" s="24"/>
      <c r="H77" s="24"/>
      <c r="I77" s="24"/>
      <c r="J77" s="24"/>
      <c r="K77" s="24"/>
    </row>
    <row r="78" spans="3:11" x14ac:dyDescent="0.25">
      <c r="C78" s="24"/>
      <c r="D78" s="24"/>
      <c r="E78" s="24"/>
      <c r="F78" s="24"/>
    </row>
    <row r="79" spans="3:11" x14ac:dyDescent="0.25">
      <c r="C79" s="24"/>
      <c r="D79" s="24"/>
      <c r="E79" s="24"/>
      <c r="F79" s="24"/>
    </row>
    <row r="80" spans="3:11" x14ac:dyDescent="0.25">
      <c r="C80" s="24"/>
      <c r="D80" s="24"/>
      <c r="E80" s="24"/>
      <c r="F80" s="24"/>
    </row>
    <row r="81" spans="3:6" x14ac:dyDescent="0.25">
      <c r="C81" s="24"/>
      <c r="D81" s="24"/>
      <c r="E81" s="24"/>
      <c r="F81" s="24"/>
    </row>
    <row r="82" spans="3:6" x14ac:dyDescent="0.25">
      <c r="C82" s="24"/>
      <c r="D82" s="24"/>
      <c r="E82" s="24"/>
      <c r="F82" s="24"/>
    </row>
    <row r="83" spans="3:6" x14ac:dyDescent="0.25">
      <c r="C83" s="24"/>
      <c r="D83" s="24"/>
      <c r="E83" s="24"/>
      <c r="F83" s="24"/>
    </row>
    <row r="84" spans="3:6" x14ac:dyDescent="0.25">
      <c r="C84" s="24"/>
      <c r="D84" s="24"/>
      <c r="E84" s="24"/>
      <c r="F84" s="24"/>
    </row>
    <row r="85" spans="3:6" x14ac:dyDescent="0.25">
      <c r="C85" s="24"/>
      <c r="D85" s="24"/>
      <c r="E85" s="24"/>
      <c r="F85" s="24"/>
    </row>
    <row r="86" spans="3:6" x14ac:dyDescent="0.25">
      <c r="C86" s="24"/>
      <c r="D86" s="24"/>
      <c r="E86" s="24"/>
      <c r="F86" s="24"/>
    </row>
    <row r="87" spans="3:6" x14ac:dyDescent="0.25">
      <c r="C87" s="24"/>
      <c r="D87" s="24"/>
      <c r="E87" s="24"/>
      <c r="F87" s="24"/>
    </row>
    <row r="88" spans="3:6" x14ac:dyDescent="0.25">
      <c r="C88" s="24"/>
      <c r="D88" s="24"/>
      <c r="E88" s="24"/>
      <c r="F88" s="24"/>
    </row>
    <row r="89" spans="3:6" x14ac:dyDescent="0.25">
      <c r="C89" s="24"/>
      <c r="D89" s="24"/>
      <c r="E89" s="24"/>
      <c r="F89" s="24"/>
    </row>
    <row r="90" spans="3:6" x14ac:dyDescent="0.25">
      <c r="C90" s="24"/>
      <c r="D90" s="24"/>
      <c r="E90" s="24"/>
      <c r="F90" s="24"/>
    </row>
    <row r="91" spans="3:6" x14ac:dyDescent="0.25">
      <c r="C91" s="24"/>
      <c r="D91" s="24"/>
      <c r="E91" s="24"/>
      <c r="F91" s="24"/>
    </row>
    <row r="92" spans="3:6" x14ac:dyDescent="0.25">
      <c r="C92" s="24"/>
      <c r="D92" s="24"/>
      <c r="E92" s="24"/>
      <c r="F92" s="24"/>
    </row>
    <row r="93" spans="3:6" x14ac:dyDescent="0.25">
      <c r="C93" s="24"/>
      <c r="D93" s="24"/>
      <c r="E93" s="24"/>
      <c r="F93" s="24"/>
    </row>
    <row r="94" spans="3:6" x14ac:dyDescent="0.25">
      <c r="C94" s="24"/>
      <c r="D94" s="24"/>
      <c r="E94" s="24"/>
      <c r="F94" s="24"/>
    </row>
    <row r="95" spans="3:6" x14ac:dyDescent="0.25">
      <c r="C95" s="24"/>
      <c r="D95" s="24"/>
      <c r="E95" s="24"/>
      <c r="F95" s="24"/>
    </row>
    <row r="96" spans="3:6" x14ac:dyDescent="0.25">
      <c r="C96" s="24"/>
      <c r="D96" s="24"/>
      <c r="E96" s="24"/>
      <c r="F96" s="24"/>
    </row>
    <row r="97" spans="3:6" x14ac:dyDescent="0.25">
      <c r="C97" s="24"/>
      <c r="D97" s="24"/>
      <c r="E97" s="24"/>
      <c r="F97" s="24"/>
    </row>
    <row r="98" spans="3:6" x14ac:dyDescent="0.25">
      <c r="C98" s="24"/>
      <c r="D98" s="24"/>
      <c r="E98" s="24"/>
      <c r="F98" s="24"/>
    </row>
    <row r="99" spans="3:6" x14ac:dyDescent="0.25">
      <c r="C99" s="24"/>
      <c r="D99" s="24"/>
      <c r="E99" s="24"/>
      <c r="F99" s="24"/>
    </row>
    <row r="100" spans="3:6" x14ac:dyDescent="0.25">
      <c r="C100" s="24"/>
      <c r="D100" s="24"/>
      <c r="E100" s="24"/>
      <c r="F100" s="24"/>
    </row>
    <row r="101" spans="3:6" x14ac:dyDescent="0.25">
      <c r="C101" s="24"/>
      <c r="D101" s="24"/>
      <c r="E101" s="24"/>
      <c r="F101" s="24"/>
    </row>
    <row r="102" spans="3:6" x14ac:dyDescent="0.25">
      <c r="C102" s="24"/>
      <c r="D102" s="24"/>
      <c r="E102" s="24"/>
      <c r="F102" s="24"/>
    </row>
    <row r="103" spans="3:6" x14ac:dyDescent="0.25">
      <c r="C103" s="24"/>
      <c r="D103" s="24"/>
      <c r="E103" s="24"/>
      <c r="F103" s="24"/>
    </row>
    <row r="104" spans="3:6" x14ac:dyDescent="0.25">
      <c r="C104" s="24"/>
      <c r="D104" s="24"/>
      <c r="E104" s="24"/>
      <c r="F104" s="24"/>
    </row>
    <row r="105" spans="3:6" x14ac:dyDescent="0.25">
      <c r="C105" s="24"/>
      <c r="D105" s="24"/>
      <c r="E105" s="24"/>
      <c r="F105" s="24"/>
    </row>
    <row r="106" spans="3:6" x14ac:dyDescent="0.25">
      <c r="C106" s="24"/>
      <c r="D106" s="24"/>
      <c r="E106" s="24"/>
      <c r="F106" s="24"/>
    </row>
    <row r="107" spans="3:6" x14ac:dyDescent="0.25">
      <c r="C107" s="24"/>
      <c r="D107" s="24"/>
      <c r="E107" s="24"/>
      <c r="F107" s="24"/>
    </row>
    <row r="108" spans="3:6" x14ac:dyDescent="0.25">
      <c r="C108" s="24"/>
      <c r="D108" s="24"/>
      <c r="E108" s="24"/>
      <c r="F108" s="24"/>
    </row>
    <row r="109" spans="3:6" x14ac:dyDescent="0.25">
      <c r="C109" s="24"/>
      <c r="D109" s="24"/>
      <c r="E109" s="24"/>
      <c r="F109" s="24"/>
    </row>
    <row r="110" spans="3:6" x14ac:dyDescent="0.25">
      <c r="C110" s="24"/>
      <c r="D110" s="24"/>
      <c r="E110" s="24"/>
      <c r="F110" s="24"/>
    </row>
    <row r="111" spans="3:6" x14ac:dyDescent="0.25">
      <c r="C111" s="24"/>
      <c r="D111" s="24"/>
      <c r="E111" s="24"/>
      <c r="F111" s="24"/>
    </row>
    <row r="112" spans="3:6" x14ac:dyDescent="0.25">
      <c r="C112" s="24"/>
      <c r="D112" s="24"/>
      <c r="E112" s="24"/>
      <c r="F112" s="24"/>
    </row>
    <row r="113" spans="3:6" x14ac:dyDescent="0.25">
      <c r="C113" s="24"/>
      <c r="D113" s="24"/>
      <c r="E113" s="24"/>
      <c r="F113" s="24"/>
    </row>
    <row r="114" spans="3:6" x14ac:dyDescent="0.25">
      <c r="C114" s="24"/>
      <c r="D114" s="24"/>
      <c r="E114" s="24"/>
      <c r="F114" s="24"/>
    </row>
    <row r="115" spans="3:6" x14ac:dyDescent="0.25">
      <c r="C115" s="24"/>
      <c r="D115" s="24"/>
      <c r="E115" s="24"/>
      <c r="F115" s="24"/>
    </row>
    <row r="116" spans="3:6" x14ac:dyDescent="0.25">
      <c r="C116" s="24"/>
      <c r="D116" s="24"/>
      <c r="E116" s="24"/>
      <c r="F116" s="24"/>
    </row>
    <row r="117" spans="3:6" x14ac:dyDescent="0.25">
      <c r="C117" s="24"/>
      <c r="D117" s="24"/>
      <c r="E117" s="24"/>
      <c r="F117" s="24"/>
    </row>
    <row r="118" spans="3:6" x14ac:dyDescent="0.25">
      <c r="C118" s="24"/>
      <c r="D118" s="24"/>
      <c r="E118" s="24"/>
      <c r="F118" s="24"/>
    </row>
    <row r="119" spans="3:6" x14ac:dyDescent="0.25">
      <c r="C119" s="24"/>
      <c r="D119" s="24"/>
      <c r="E119" s="24"/>
      <c r="F119" s="24"/>
    </row>
    <row r="120" spans="3:6" x14ac:dyDescent="0.25">
      <c r="C120" s="24"/>
      <c r="D120" s="24"/>
      <c r="E120" s="24"/>
      <c r="F120" s="24"/>
    </row>
    <row r="121" spans="3:6" x14ac:dyDescent="0.25">
      <c r="C121" s="24"/>
      <c r="D121" s="24"/>
      <c r="E121" s="24"/>
      <c r="F121" s="24"/>
    </row>
    <row r="122" spans="3:6" x14ac:dyDescent="0.25">
      <c r="C122" s="24"/>
      <c r="D122" s="24"/>
      <c r="E122" s="24"/>
      <c r="F122" s="24"/>
    </row>
    <row r="123" spans="3:6" x14ac:dyDescent="0.25">
      <c r="C123" s="24"/>
      <c r="D123" s="24"/>
      <c r="E123" s="24"/>
      <c r="F123" s="24"/>
    </row>
    <row r="124" spans="3:6" x14ac:dyDescent="0.25">
      <c r="C124" s="24"/>
      <c r="D124" s="24"/>
      <c r="E124" s="24"/>
      <c r="F124" s="24"/>
    </row>
    <row r="125" spans="3:6" x14ac:dyDescent="0.25">
      <c r="C125" s="24"/>
      <c r="D125" s="24"/>
      <c r="E125" s="24"/>
      <c r="F125" s="24"/>
    </row>
    <row r="126" spans="3:6" x14ac:dyDescent="0.25">
      <c r="C126" s="24"/>
      <c r="D126" s="24"/>
      <c r="E126" s="24"/>
      <c r="F126" s="24"/>
    </row>
    <row r="127" spans="3:6" x14ac:dyDescent="0.25">
      <c r="C127" s="24"/>
      <c r="D127" s="24"/>
      <c r="E127" s="24"/>
      <c r="F127" s="24"/>
    </row>
    <row r="128" spans="3:6" x14ac:dyDescent="0.25">
      <c r="C128" s="24"/>
      <c r="D128" s="24"/>
      <c r="E128" s="24"/>
      <c r="F128" s="24"/>
    </row>
    <row r="129" spans="3:6" x14ac:dyDescent="0.25">
      <c r="C129" s="24"/>
      <c r="D129" s="24"/>
      <c r="E129" s="24"/>
      <c r="F129" s="24"/>
    </row>
    <row r="130" spans="3:6" x14ac:dyDescent="0.25">
      <c r="C130" s="24"/>
      <c r="D130" s="24"/>
      <c r="E130" s="24"/>
      <c r="F130" s="24"/>
    </row>
    <row r="131" spans="3:6" x14ac:dyDescent="0.25">
      <c r="C131" s="24"/>
      <c r="D131" s="24"/>
      <c r="E131" s="24"/>
      <c r="F131" s="24"/>
    </row>
    <row r="132" spans="3:6" x14ac:dyDescent="0.25">
      <c r="C132" s="24"/>
      <c r="D132" s="24"/>
      <c r="E132" s="24"/>
      <c r="F132" s="24"/>
    </row>
    <row r="133" spans="3:6" x14ac:dyDescent="0.25">
      <c r="C133" s="24"/>
      <c r="D133" s="24"/>
      <c r="E133" s="24"/>
      <c r="F133" s="24"/>
    </row>
    <row r="134" spans="3:6" x14ac:dyDescent="0.25">
      <c r="C134" s="24"/>
      <c r="D134" s="24"/>
      <c r="E134" s="24"/>
      <c r="F134" s="24"/>
    </row>
    <row r="135" spans="3:6" x14ac:dyDescent="0.25">
      <c r="C135" s="24"/>
      <c r="D135" s="24"/>
      <c r="E135" s="24"/>
      <c r="F135" s="24"/>
    </row>
    <row r="136" spans="3:6" x14ac:dyDescent="0.25">
      <c r="C136" s="24"/>
      <c r="D136" s="24"/>
      <c r="E136" s="24"/>
      <c r="F136" s="24"/>
    </row>
    <row r="137" spans="3:6" x14ac:dyDescent="0.25">
      <c r="C137" s="24"/>
      <c r="D137" s="24"/>
      <c r="E137" s="24"/>
      <c r="F137" s="24"/>
    </row>
    <row r="138" spans="3:6" x14ac:dyDescent="0.25">
      <c r="C138" s="24"/>
      <c r="D138" s="24"/>
      <c r="E138" s="24"/>
      <c r="F138" s="24"/>
    </row>
    <row r="139" spans="3:6" x14ac:dyDescent="0.25">
      <c r="C139" s="24"/>
      <c r="D139" s="24"/>
      <c r="E139" s="24"/>
      <c r="F139" s="24"/>
    </row>
    <row r="140" spans="3:6" x14ac:dyDescent="0.25">
      <c r="C140" s="24"/>
      <c r="D140" s="24"/>
      <c r="E140" s="24"/>
      <c r="F140" s="24"/>
    </row>
    <row r="141" spans="3:6" x14ac:dyDescent="0.25">
      <c r="C141" s="24"/>
      <c r="D141" s="24"/>
      <c r="E141" s="24"/>
      <c r="F141" s="24"/>
    </row>
    <row r="142" spans="3:6" x14ac:dyDescent="0.25">
      <c r="C142" s="24"/>
      <c r="D142" s="24"/>
      <c r="E142" s="24"/>
      <c r="F142" s="24"/>
    </row>
    <row r="143" spans="3:6" x14ac:dyDescent="0.25">
      <c r="C143" s="24"/>
      <c r="D143" s="24"/>
      <c r="E143" s="24"/>
      <c r="F143" s="24"/>
    </row>
    <row r="144" spans="3:6" x14ac:dyDescent="0.25">
      <c r="C144" s="24"/>
      <c r="D144" s="24"/>
      <c r="E144" s="24"/>
      <c r="F144" s="24"/>
    </row>
    <row r="145" spans="3:6" x14ac:dyDescent="0.25">
      <c r="C145" s="24"/>
      <c r="D145" s="24"/>
      <c r="E145" s="24"/>
      <c r="F145" s="24"/>
    </row>
    <row r="146" spans="3:6" x14ac:dyDescent="0.25">
      <c r="C146" s="24"/>
      <c r="D146" s="24"/>
      <c r="E146" s="24"/>
      <c r="F146" s="24"/>
    </row>
    <row r="147" spans="3:6" x14ac:dyDescent="0.25">
      <c r="C147" s="24"/>
      <c r="D147" s="24"/>
      <c r="E147" s="24"/>
      <c r="F147" s="24"/>
    </row>
    <row r="148" spans="3:6" x14ac:dyDescent="0.25">
      <c r="C148" s="24"/>
      <c r="D148" s="24"/>
      <c r="E148" s="24"/>
      <c r="F148" s="24"/>
    </row>
    <row r="149" spans="3:6" x14ac:dyDescent="0.25">
      <c r="C149" s="24"/>
      <c r="D149" s="24"/>
      <c r="E149" s="24"/>
      <c r="F149" s="24"/>
    </row>
    <row r="150" spans="3:6" x14ac:dyDescent="0.25">
      <c r="C150" s="24"/>
      <c r="D150" s="24"/>
      <c r="E150" s="24"/>
      <c r="F150" s="24"/>
    </row>
    <row r="151" spans="3:6" x14ac:dyDescent="0.25">
      <c r="C151" s="24"/>
      <c r="D151" s="24"/>
      <c r="E151" s="24"/>
      <c r="F151" s="24"/>
    </row>
    <row r="152" spans="3:6" x14ac:dyDescent="0.25">
      <c r="C152" s="24"/>
      <c r="D152" s="24"/>
      <c r="E152" s="24"/>
      <c r="F152" s="24"/>
    </row>
    <row r="153" spans="3:6" x14ac:dyDescent="0.25">
      <c r="C153" s="24"/>
      <c r="D153" s="24"/>
      <c r="E153" s="24"/>
      <c r="F153" s="24"/>
    </row>
    <row r="154" spans="3:6" x14ac:dyDescent="0.25">
      <c r="C154" s="24"/>
      <c r="D154" s="24"/>
      <c r="E154" s="24"/>
      <c r="F154" s="24"/>
    </row>
    <row r="155" spans="3:6" x14ac:dyDescent="0.25">
      <c r="C155" s="24"/>
      <c r="D155" s="24"/>
      <c r="E155" s="24"/>
      <c r="F155" s="24"/>
    </row>
    <row r="156" spans="3:6" x14ac:dyDescent="0.25">
      <c r="C156" s="24"/>
      <c r="D156" s="24"/>
      <c r="E156" s="24"/>
      <c r="F156" s="24"/>
    </row>
    <row r="157" spans="3:6" x14ac:dyDescent="0.25">
      <c r="C157" s="24"/>
      <c r="D157" s="24"/>
      <c r="E157" s="24"/>
      <c r="F157" s="24"/>
    </row>
    <row r="158" spans="3:6" x14ac:dyDescent="0.25">
      <c r="C158" s="24"/>
      <c r="D158" s="24"/>
      <c r="E158" s="24"/>
      <c r="F158" s="24"/>
    </row>
    <row r="159" spans="3:6" x14ac:dyDescent="0.25">
      <c r="C159" s="24"/>
      <c r="D159" s="24"/>
      <c r="E159" s="24"/>
      <c r="F159" s="24"/>
    </row>
    <row r="160" spans="3:6" x14ac:dyDescent="0.25">
      <c r="C160" s="24"/>
      <c r="D160" s="24"/>
      <c r="E160" s="24"/>
      <c r="F160" s="24"/>
    </row>
    <row r="161" spans="3:6" x14ac:dyDescent="0.25">
      <c r="C161" s="24"/>
      <c r="D161" s="24"/>
      <c r="E161" s="24"/>
      <c r="F161" s="24"/>
    </row>
    <row r="162" spans="3:6" x14ac:dyDescent="0.25">
      <c r="C162" s="24"/>
      <c r="D162" s="24"/>
      <c r="E162" s="24"/>
      <c r="F162" s="24"/>
    </row>
    <row r="163" spans="3:6" x14ac:dyDescent="0.25">
      <c r="C163" s="24"/>
      <c r="D163" s="24"/>
      <c r="E163" s="24"/>
      <c r="F163" s="24"/>
    </row>
    <row r="164" spans="3:6" x14ac:dyDescent="0.25">
      <c r="C164" s="24"/>
      <c r="D164" s="24"/>
      <c r="E164" s="24"/>
      <c r="F164" s="24"/>
    </row>
    <row r="165" spans="3:6" x14ac:dyDescent="0.25">
      <c r="C165" s="24"/>
      <c r="D165" s="24"/>
      <c r="E165" s="24"/>
      <c r="F165" s="24"/>
    </row>
    <row r="166" spans="3:6" x14ac:dyDescent="0.25">
      <c r="C166" s="24"/>
      <c r="D166" s="24"/>
      <c r="E166" s="24"/>
      <c r="F166" s="24"/>
    </row>
    <row r="167" spans="3:6" x14ac:dyDescent="0.25">
      <c r="C167" s="24"/>
      <c r="D167" s="24"/>
      <c r="E167" s="24"/>
      <c r="F167" s="24"/>
    </row>
    <row r="168" spans="3:6" x14ac:dyDescent="0.25">
      <c r="C168" s="24"/>
      <c r="D168" s="24"/>
      <c r="E168" s="24"/>
      <c r="F168" s="24"/>
    </row>
    <row r="169" spans="3:6" x14ac:dyDescent="0.25">
      <c r="C169" s="24"/>
      <c r="D169" s="24"/>
      <c r="E169" s="24"/>
      <c r="F169" s="24"/>
    </row>
    <row r="170" spans="3:6" x14ac:dyDescent="0.25">
      <c r="C170" s="24"/>
      <c r="D170" s="24"/>
      <c r="E170" s="24"/>
      <c r="F170" s="24"/>
    </row>
    <row r="171" spans="3:6" x14ac:dyDescent="0.25">
      <c r="C171" s="24"/>
      <c r="D171" s="24"/>
      <c r="E171" s="24"/>
      <c r="F171" s="24"/>
    </row>
    <row r="172" spans="3:6" x14ac:dyDescent="0.25">
      <c r="C172" s="24"/>
      <c r="D172" s="24"/>
      <c r="E172" s="24"/>
      <c r="F172" s="24"/>
    </row>
    <row r="173" spans="3:6" x14ac:dyDescent="0.25">
      <c r="C173" s="24"/>
      <c r="D173" s="24"/>
      <c r="E173" s="24"/>
      <c r="F173" s="24"/>
    </row>
    <row r="174" spans="3:6" x14ac:dyDescent="0.25">
      <c r="C174" s="24"/>
      <c r="D174" s="24"/>
      <c r="E174" s="24"/>
      <c r="F174" s="24"/>
    </row>
    <row r="175" spans="3:6" x14ac:dyDescent="0.25">
      <c r="C175" s="24"/>
      <c r="D175" s="24"/>
      <c r="E175" s="24"/>
      <c r="F175" s="24"/>
    </row>
    <row r="176" spans="3:6" x14ac:dyDescent="0.25">
      <c r="C176" s="24"/>
      <c r="D176" s="24"/>
      <c r="E176" s="24"/>
      <c r="F176" s="24"/>
    </row>
    <row r="177" spans="3:6" x14ac:dyDescent="0.25">
      <c r="C177" s="24"/>
      <c r="D177" s="24"/>
      <c r="E177" s="24"/>
      <c r="F177" s="24"/>
    </row>
    <row r="178" spans="3:6" x14ac:dyDescent="0.25">
      <c r="C178" s="24"/>
      <c r="D178" s="24"/>
      <c r="E178" s="24"/>
      <c r="F178" s="24"/>
    </row>
    <row r="179" spans="3:6" x14ac:dyDescent="0.25">
      <c r="C179" s="24"/>
      <c r="D179" s="24"/>
      <c r="E179" s="24"/>
      <c r="F179" s="24"/>
    </row>
    <row r="180" spans="3:6" x14ac:dyDescent="0.25">
      <c r="C180" s="24"/>
      <c r="D180" s="24"/>
      <c r="E180" s="24"/>
      <c r="F180" s="24"/>
    </row>
    <row r="181" spans="3:6" x14ac:dyDescent="0.25">
      <c r="C181" s="24"/>
      <c r="D181" s="24"/>
      <c r="E181" s="24"/>
      <c r="F181" s="24"/>
    </row>
    <row r="182" spans="3:6" x14ac:dyDescent="0.25">
      <c r="C182" s="24"/>
      <c r="D182" s="24"/>
      <c r="E182" s="24"/>
      <c r="F182" s="24"/>
    </row>
    <row r="183" spans="3:6" x14ac:dyDescent="0.25">
      <c r="C183" s="24"/>
      <c r="D183" s="24"/>
      <c r="E183" s="24"/>
      <c r="F183" s="24"/>
    </row>
    <row r="184" spans="3:6" x14ac:dyDescent="0.25">
      <c r="C184" s="24"/>
      <c r="D184" s="24"/>
      <c r="E184" s="24"/>
      <c r="F184" s="24"/>
    </row>
    <row r="185" spans="3:6" x14ac:dyDescent="0.25">
      <c r="C185" s="24"/>
      <c r="D185" s="24"/>
      <c r="E185" s="24"/>
      <c r="F185" s="24"/>
    </row>
    <row r="186" spans="3:6" x14ac:dyDescent="0.25">
      <c r="C186" s="24"/>
      <c r="D186" s="24"/>
      <c r="E186" s="24"/>
      <c r="F186" s="24"/>
    </row>
    <row r="187" spans="3:6" x14ac:dyDescent="0.25">
      <c r="C187" s="24"/>
      <c r="D187" s="24"/>
      <c r="E187" s="24"/>
      <c r="F187" s="24"/>
    </row>
    <row r="188" spans="3:6" x14ac:dyDescent="0.25">
      <c r="C188" s="24"/>
      <c r="D188" s="24"/>
      <c r="E188" s="24"/>
      <c r="F188" s="24"/>
    </row>
    <row r="189" spans="3:6" x14ac:dyDescent="0.25">
      <c r="C189" s="24"/>
      <c r="D189" s="24"/>
      <c r="E189" s="24"/>
      <c r="F189" s="24"/>
    </row>
    <row r="190" spans="3:6" x14ac:dyDescent="0.25">
      <c r="C190" s="24"/>
      <c r="D190" s="24"/>
      <c r="E190" s="24"/>
      <c r="F190" s="24"/>
    </row>
    <row r="191" spans="3:6" x14ac:dyDescent="0.25">
      <c r="C191" s="24"/>
      <c r="D191" s="24"/>
      <c r="E191" s="24"/>
      <c r="F191" s="24"/>
    </row>
    <row r="192" spans="3:6" x14ac:dyDescent="0.25">
      <c r="C192" s="24"/>
      <c r="D192" s="24"/>
      <c r="E192" s="24"/>
      <c r="F192" s="24"/>
    </row>
    <row r="193" spans="3:6" x14ac:dyDescent="0.25">
      <c r="C193" s="24"/>
      <c r="D193" s="24"/>
      <c r="E193" s="24"/>
      <c r="F193" s="24"/>
    </row>
    <row r="194" spans="3:6" x14ac:dyDescent="0.25">
      <c r="C194" s="24"/>
      <c r="D194" s="24"/>
      <c r="E194" s="24"/>
      <c r="F194" s="24"/>
    </row>
    <row r="195" spans="3:6" x14ac:dyDescent="0.25">
      <c r="C195" s="24"/>
      <c r="D195" s="24"/>
      <c r="E195" s="24"/>
      <c r="F195" s="24"/>
    </row>
    <row r="196" spans="3:6" x14ac:dyDescent="0.25">
      <c r="C196" s="24"/>
      <c r="D196" s="24"/>
      <c r="E196" s="24"/>
      <c r="F196" s="24"/>
    </row>
    <row r="197" spans="3:6" x14ac:dyDescent="0.25">
      <c r="C197" s="24"/>
      <c r="D197" s="24"/>
      <c r="E197" s="24"/>
      <c r="F197" s="24"/>
    </row>
    <row r="198" spans="3:6" x14ac:dyDescent="0.25">
      <c r="C198" s="24"/>
      <c r="D198" s="24"/>
      <c r="E198" s="24"/>
      <c r="F198" s="24"/>
    </row>
    <row r="199" spans="3:6" x14ac:dyDescent="0.25">
      <c r="C199" s="24"/>
      <c r="D199" s="24"/>
      <c r="E199" s="24"/>
      <c r="F199" s="24"/>
    </row>
    <row r="200" spans="3:6" x14ac:dyDescent="0.25">
      <c r="C200" s="24"/>
      <c r="D200" s="24"/>
      <c r="E200" s="24"/>
      <c r="F200" s="24"/>
    </row>
    <row r="201" spans="3:6" x14ac:dyDescent="0.25">
      <c r="C201" s="24"/>
      <c r="D201" s="24"/>
      <c r="E201" s="24"/>
      <c r="F201" s="24"/>
    </row>
    <row r="202" spans="3:6" x14ac:dyDescent="0.25">
      <c r="C202" s="24"/>
      <c r="D202" s="24"/>
      <c r="E202" s="24"/>
      <c r="F202" s="24"/>
    </row>
    <row r="203" spans="3:6" x14ac:dyDescent="0.25">
      <c r="C203" s="24"/>
      <c r="D203" s="24"/>
      <c r="E203" s="24"/>
      <c r="F203" s="24"/>
    </row>
    <row r="204" spans="3:6" x14ac:dyDescent="0.25">
      <c r="C204" s="24"/>
      <c r="D204" s="24"/>
      <c r="E204" s="24"/>
      <c r="F204" s="24"/>
    </row>
    <row r="205" spans="3:6" x14ac:dyDescent="0.25">
      <c r="C205" s="24"/>
      <c r="D205" s="24"/>
      <c r="E205" s="24"/>
      <c r="F205" s="24"/>
    </row>
    <row r="206" spans="3:6" x14ac:dyDescent="0.25">
      <c r="C206" s="24"/>
      <c r="D206" s="24"/>
      <c r="E206" s="24"/>
      <c r="F206" s="24"/>
    </row>
    <row r="207" spans="3:6" x14ac:dyDescent="0.25">
      <c r="C207" s="24"/>
      <c r="D207" s="24"/>
      <c r="E207" s="24"/>
      <c r="F207" s="24"/>
    </row>
    <row r="208" spans="3:6" x14ac:dyDescent="0.25">
      <c r="C208" s="24"/>
      <c r="D208" s="24"/>
      <c r="E208" s="24"/>
      <c r="F208" s="24"/>
    </row>
    <row r="209" spans="3:6" x14ac:dyDescent="0.25">
      <c r="C209" s="24"/>
      <c r="D209" s="24"/>
      <c r="E209" s="24"/>
      <c r="F209" s="24"/>
    </row>
    <row r="210" spans="3:6" x14ac:dyDescent="0.25">
      <c r="C210" s="24"/>
      <c r="D210" s="24"/>
      <c r="E210" s="24"/>
      <c r="F210" s="24"/>
    </row>
    <row r="211" spans="3:6" x14ac:dyDescent="0.25">
      <c r="C211" s="24"/>
      <c r="D211" s="24"/>
      <c r="E211" s="24"/>
      <c r="F211" s="24"/>
    </row>
    <row r="212" spans="3:6" x14ac:dyDescent="0.25">
      <c r="C212" s="24"/>
      <c r="D212" s="24"/>
      <c r="E212" s="24"/>
      <c r="F212" s="24"/>
    </row>
    <row r="213" spans="3:6" x14ac:dyDescent="0.25">
      <c r="C213" s="24"/>
      <c r="D213" s="24"/>
      <c r="E213" s="24"/>
      <c r="F213" s="24"/>
    </row>
    <row r="214" spans="3:6" x14ac:dyDescent="0.25">
      <c r="C214" s="24"/>
      <c r="D214" s="24"/>
      <c r="E214" s="24"/>
      <c r="F214" s="24"/>
    </row>
    <row r="215" spans="3:6" x14ac:dyDescent="0.25">
      <c r="C215" s="24"/>
      <c r="D215" s="24"/>
      <c r="E215" s="24"/>
      <c r="F215" s="24"/>
    </row>
    <row r="216" spans="3:6" x14ac:dyDescent="0.25">
      <c r="C216" s="24"/>
      <c r="D216" s="24"/>
      <c r="E216" s="24"/>
      <c r="F216" s="24"/>
    </row>
    <row r="217" spans="3:6" x14ac:dyDescent="0.25">
      <c r="C217" s="24"/>
      <c r="D217" s="24"/>
      <c r="E217" s="24"/>
      <c r="F217" s="24"/>
    </row>
    <row r="218" spans="3:6" x14ac:dyDescent="0.25">
      <c r="C218" s="24"/>
      <c r="D218" s="24"/>
      <c r="E218" s="24"/>
      <c r="F218" s="24"/>
    </row>
    <row r="219" spans="3:6" x14ac:dyDescent="0.25">
      <c r="C219" s="24"/>
      <c r="D219" s="24"/>
      <c r="E219" s="24"/>
      <c r="F219" s="24"/>
    </row>
    <row r="220" spans="3:6" x14ac:dyDescent="0.25">
      <c r="C220" s="24"/>
      <c r="D220" s="24"/>
      <c r="E220" s="24"/>
      <c r="F220" s="24"/>
    </row>
    <row r="221" spans="3:6" x14ac:dyDescent="0.25">
      <c r="C221" s="24"/>
      <c r="D221" s="24"/>
      <c r="E221" s="24"/>
      <c r="F221" s="24"/>
    </row>
    <row r="222" spans="3:6" x14ac:dyDescent="0.25">
      <c r="C222" s="24"/>
      <c r="D222" s="24"/>
      <c r="E222" s="24"/>
      <c r="F222" s="24"/>
    </row>
    <row r="223" spans="3:6" x14ac:dyDescent="0.25">
      <c r="C223" s="24"/>
      <c r="D223" s="24"/>
      <c r="E223" s="24"/>
      <c r="F223" s="24"/>
    </row>
    <row r="224" spans="3:6" x14ac:dyDescent="0.25">
      <c r="C224" s="24"/>
      <c r="D224" s="24"/>
      <c r="E224" s="24"/>
      <c r="F224" s="24"/>
    </row>
    <row r="225" spans="3:6" x14ac:dyDescent="0.25">
      <c r="C225" s="24"/>
      <c r="D225" s="24"/>
      <c r="E225" s="24"/>
      <c r="F225" s="24"/>
    </row>
    <row r="226" spans="3:6" x14ac:dyDescent="0.25">
      <c r="C226" s="24"/>
      <c r="D226" s="24"/>
      <c r="E226" s="24"/>
      <c r="F226" s="24"/>
    </row>
    <row r="227" spans="3:6" x14ac:dyDescent="0.25">
      <c r="C227" s="24"/>
      <c r="D227" s="24"/>
      <c r="E227" s="24"/>
      <c r="F227" s="24"/>
    </row>
    <row r="228" spans="3:6" x14ac:dyDescent="0.25">
      <c r="C228" s="24"/>
      <c r="D228" s="24"/>
      <c r="E228" s="24"/>
      <c r="F228" s="24"/>
    </row>
    <row r="229" spans="3:6" x14ac:dyDescent="0.25">
      <c r="C229" s="24"/>
      <c r="D229" s="24"/>
      <c r="E229" s="24"/>
      <c r="F229" s="24"/>
    </row>
    <row r="230" spans="3:6" x14ac:dyDescent="0.25">
      <c r="C230" s="24"/>
      <c r="D230" s="24"/>
      <c r="E230" s="24"/>
      <c r="F230" s="24"/>
    </row>
    <row r="231" spans="3:6" x14ac:dyDescent="0.25">
      <c r="C231" s="24"/>
      <c r="D231" s="24"/>
      <c r="E231" s="24"/>
      <c r="F231" s="24"/>
    </row>
    <row r="232" spans="3:6" x14ac:dyDescent="0.25">
      <c r="C232" s="24"/>
      <c r="D232" s="24"/>
      <c r="E232" s="24"/>
      <c r="F232" s="24"/>
    </row>
    <row r="233" spans="3:6" x14ac:dyDescent="0.25">
      <c r="C233" s="24"/>
      <c r="D233" s="24"/>
      <c r="E233" s="24"/>
      <c r="F233" s="24"/>
    </row>
    <row r="234" spans="3:6" x14ac:dyDescent="0.25">
      <c r="C234" s="24"/>
      <c r="D234" s="24"/>
      <c r="E234" s="24"/>
      <c r="F234" s="24"/>
    </row>
    <row r="235" spans="3:6" x14ac:dyDescent="0.25">
      <c r="C235" s="24"/>
      <c r="D235" s="24"/>
      <c r="E235" s="24"/>
      <c r="F235" s="24"/>
    </row>
    <row r="236" spans="3:6" x14ac:dyDescent="0.25">
      <c r="C236" s="24"/>
      <c r="D236" s="24"/>
      <c r="E236" s="24"/>
      <c r="F236" s="24"/>
    </row>
    <row r="237" spans="3:6" x14ac:dyDescent="0.25">
      <c r="C237" s="24"/>
      <c r="D237" s="24"/>
      <c r="E237" s="24"/>
      <c r="F237" s="24"/>
    </row>
    <row r="238" spans="3:6" x14ac:dyDescent="0.25">
      <c r="C238" s="24"/>
      <c r="D238" s="24"/>
      <c r="E238" s="24"/>
      <c r="F238" s="24"/>
    </row>
    <row r="239" spans="3:6" x14ac:dyDescent="0.25">
      <c r="C239" s="24"/>
      <c r="D239" s="24"/>
      <c r="E239" s="24"/>
      <c r="F239" s="24"/>
    </row>
    <row r="240" spans="3:6" x14ac:dyDescent="0.25">
      <c r="C240" s="24"/>
      <c r="D240" s="24"/>
      <c r="E240" s="24"/>
      <c r="F240" s="24"/>
    </row>
    <row r="241" spans="3:6" x14ac:dyDescent="0.25">
      <c r="C241" s="24"/>
      <c r="D241" s="24"/>
      <c r="E241" s="24"/>
      <c r="F241" s="24"/>
    </row>
    <row r="242" spans="3:6" x14ac:dyDescent="0.25">
      <c r="C242" s="24"/>
      <c r="D242" s="24"/>
      <c r="E242" s="24"/>
      <c r="F242" s="24"/>
    </row>
    <row r="243" spans="3:6" x14ac:dyDescent="0.25">
      <c r="C243" s="24"/>
      <c r="D243" s="24"/>
      <c r="E243" s="24"/>
      <c r="F243" s="24"/>
    </row>
    <row r="244" spans="3:6" x14ac:dyDescent="0.25">
      <c r="C244" s="24"/>
      <c r="D244" s="24"/>
      <c r="E244" s="24"/>
      <c r="F244" s="24"/>
    </row>
    <row r="245" spans="3:6" x14ac:dyDescent="0.25">
      <c r="C245" s="24"/>
      <c r="D245" s="24"/>
      <c r="E245" s="24"/>
      <c r="F245" s="24"/>
    </row>
    <row r="246" spans="3:6" x14ac:dyDescent="0.25">
      <c r="C246" s="24"/>
      <c r="D246" s="24"/>
      <c r="E246" s="24"/>
      <c r="F246" s="24"/>
    </row>
    <row r="247" spans="3:6" x14ac:dyDescent="0.25">
      <c r="C247" s="24"/>
      <c r="D247" s="24"/>
      <c r="E247" s="24"/>
      <c r="F247" s="24"/>
    </row>
    <row r="248" spans="3:6" x14ac:dyDescent="0.25">
      <c r="C248" s="24"/>
      <c r="D248" s="24"/>
      <c r="E248" s="24"/>
      <c r="F248" s="24"/>
    </row>
    <row r="249" spans="3:6" x14ac:dyDescent="0.25">
      <c r="C249" s="24"/>
      <c r="D249" s="24"/>
      <c r="E249" s="24"/>
      <c r="F249" s="24"/>
    </row>
    <row r="250" spans="3:6" x14ac:dyDescent="0.25">
      <c r="C250" s="24"/>
      <c r="D250" s="24"/>
      <c r="E250" s="24"/>
      <c r="F250" s="24"/>
    </row>
    <row r="251" spans="3:6" x14ac:dyDescent="0.25">
      <c r="C251" s="24"/>
      <c r="D251" s="24"/>
      <c r="E251" s="24"/>
      <c r="F251" s="24"/>
    </row>
    <row r="252" spans="3:6" x14ac:dyDescent="0.25">
      <c r="C252" s="24"/>
      <c r="D252" s="24"/>
      <c r="E252" s="24"/>
      <c r="F252" s="24"/>
    </row>
    <row r="253" spans="3:6" x14ac:dyDescent="0.25">
      <c r="C253" s="24"/>
      <c r="D253" s="24"/>
      <c r="E253" s="24"/>
      <c r="F253" s="24"/>
    </row>
    <row r="254" spans="3:6" x14ac:dyDescent="0.25">
      <c r="C254" s="24"/>
      <c r="D254" s="24"/>
      <c r="E254" s="24"/>
      <c r="F254" s="24"/>
    </row>
    <row r="255" spans="3:6" x14ac:dyDescent="0.25">
      <c r="C255" s="24"/>
      <c r="D255" s="24"/>
      <c r="E255" s="24"/>
      <c r="F255" s="24"/>
    </row>
    <row r="256" spans="3:6" x14ac:dyDescent="0.25">
      <c r="C256" s="24"/>
      <c r="D256" s="24"/>
      <c r="E256" s="24"/>
      <c r="F256" s="24"/>
    </row>
    <row r="257" spans="3:6" x14ac:dyDescent="0.25">
      <c r="C257" s="24"/>
      <c r="D257" s="24"/>
      <c r="E257" s="24"/>
      <c r="F257" s="24"/>
    </row>
    <row r="258" spans="3:6" x14ac:dyDescent="0.25">
      <c r="C258" s="24"/>
      <c r="D258" s="24"/>
      <c r="E258" s="24"/>
      <c r="F258" s="24"/>
    </row>
    <row r="259" spans="3:6" x14ac:dyDescent="0.25">
      <c r="C259" s="24"/>
      <c r="D259" s="24"/>
      <c r="E259" s="24"/>
      <c r="F259" s="24"/>
    </row>
    <row r="260" spans="3:6" x14ac:dyDescent="0.25">
      <c r="C260" s="24"/>
      <c r="D260" s="24"/>
      <c r="E260" s="24"/>
      <c r="F260" s="24"/>
    </row>
    <row r="261" spans="3:6" x14ac:dyDescent="0.25">
      <c r="C261" s="24"/>
      <c r="D261" s="24"/>
      <c r="E261" s="24"/>
      <c r="F261" s="24"/>
    </row>
    <row r="262" spans="3:6" x14ac:dyDescent="0.25">
      <c r="C262" s="24"/>
      <c r="D262" s="24"/>
      <c r="E262" s="24"/>
      <c r="F262" s="24"/>
    </row>
    <row r="263" spans="3:6" x14ac:dyDescent="0.25">
      <c r="C263" s="24"/>
      <c r="D263" s="24"/>
      <c r="E263" s="24"/>
      <c r="F263" s="24"/>
    </row>
    <row r="264" spans="3:6" x14ac:dyDescent="0.25">
      <c r="C264" s="24"/>
      <c r="D264" s="24"/>
      <c r="E264" s="24"/>
      <c r="F264" s="24"/>
    </row>
    <row r="265" spans="3:6" x14ac:dyDescent="0.25">
      <c r="C265" s="24"/>
      <c r="D265" s="24"/>
      <c r="E265" s="24"/>
      <c r="F265" s="24"/>
    </row>
    <row r="266" spans="3:6" x14ac:dyDescent="0.25">
      <c r="C266" s="24"/>
      <c r="D266" s="24"/>
      <c r="E266" s="24"/>
      <c r="F266" s="24"/>
    </row>
    <row r="267" spans="3:6" x14ac:dyDescent="0.25">
      <c r="C267" s="24"/>
      <c r="D267" s="24"/>
      <c r="E267" s="24"/>
      <c r="F267" s="24"/>
    </row>
    <row r="268" spans="3:6" x14ac:dyDescent="0.25">
      <c r="C268" s="24"/>
      <c r="D268" s="24"/>
      <c r="E268" s="24"/>
      <c r="F268" s="24"/>
    </row>
    <row r="269" spans="3:6" x14ac:dyDescent="0.25">
      <c r="C269" s="24"/>
      <c r="D269" s="24"/>
      <c r="E269" s="24"/>
      <c r="F269" s="24"/>
    </row>
    <row r="270" spans="3:6" x14ac:dyDescent="0.25">
      <c r="C270" s="24"/>
      <c r="D270" s="24"/>
      <c r="E270" s="24"/>
      <c r="F270" s="24"/>
    </row>
    <row r="271" spans="3:6" x14ac:dyDescent="0.25">
      <c r="C271" s="24"/>
      <c r="D271" s="24"/>
      <c r="E271" s="24"/>
      <c r="F271" s="24"/>
    </row>
    <row r="272" spans="3:6" x14ac:dyDescent="0.25">
      <c r="C272" s="24"/>
      <c r="D272" s="24"/>
      <c r="E272" s="24"/>
      <c r="F272" s="24"/>
    </row>
    <row r="273" spans="3:6" x14ac:dyDescent="0.25">
      <c r="C273" s="24"/>
      <c r="D273" s="24"/>
      <c r="E273" s="24"/>
      <c r="F273" s="24"/>
    </row>
    <row r="274" spans="3:6" x14ac:dyDescent="0.25">
      <c r="C274" s="24"/>
      <c r="D274" s="24"/>
      <c r="E274" s="24"/>
      <c r="F274" s="24"/>
    </row>
    <row r="275" spans="3:6" x14ac:dyDescent="0.25">
      <c r="C275" s="24"/>
      <c r="D275" s="24"/>
      <c r="E275" s="24"/>
      <c r="F275" s="24"/>
    </row>
    <row r="276" spans="3:6" x14ac:dyDescent="0.25">
      <c r="C276" s="24"/>
      <c r="D276" s="24"/>
      <c r="E276" s="24"/>
      <c r="F276" s="24"/>
    </row>
    <row r="277" spans="3:6" x14ac:dyDescent="0.25">
      <c r="C277" s="24"/>
      <c r="D277" s="24"/>
      <c r="E277" s="24"/>
      <c r="F277" s="24"/>
    </row>
    <row r="278" spans="3:6" x14ac:dyDescent="0.25">
      <c r="C278" s="24"/>
      <c r="D278" s="24"/>
      <c r="E278" s="24"/>
      <c r="F278" s="24"/>
    </row>
    <row r="279" spans="3:6" x14ac:dyDescent="0.25">
      <c r="C279" s="24"/>
      <c r="D279" s="24"/>
      <c r="E279" s="24"/>
      <c r="F279" s="24"/>
    </row>
    <row r="280" spans="3:6" x14ac:dyDescent="0.25">
      <c r="C280" s="24"/>
      <c r="D280" s="24"/>
      <c r="E280" s="24"/>
      <c r="F280" s="24"/>
    </row>
    <row r="281" spans="3:6" x14ac:dyDescent="0.25">
      <c r="C281" s="24"/>
      <c r="D281" s="24"/>
      <c r="E281" s="24"/>
      <c r="F281" s="24"/>
    </row>
    <row r="282" spans="3:6" x14ac:dyDescent="0.25">
      <c r="C282" s="24"/>
      <c r="D282" s="24"/>
      <c r="E282" s="24"/>
      <c r="F282" s="24"/>
    </row>
    <row r="283" spans="3:6" x14ac:dyDescent="0.25">
      <c r="C283" s="24"/>
      <c r="D283" s="24"/>
      <c r="E283" s="24"/>
      <c r="F283" s="24"/>
    </row>
    <row r="284" spans="3:6" x14ac:dyDescent="0.25">
      <c r="C284" s="24"/>
      <c r="D284" s="24"/>
      <c r="E284" s="24"/>
      <c r="F284" s="24"/>
    </row>
    <row r="285" spans="3:6" x14ac:dyDescent="0.25">
      <c r="C285" s="24"/>
      <c r="D285" s="24"/>
      <c r="E285" s="24"/>
      <c r="F285" s="24"/>
    </row>
    <row r="286" spans="3:6" x14ac:dyDescent="0.25">
      <c r="C286" s="24"/>
      <c r="D286" s="24"/>
      <c r="E286" s="24"/>
      <c r="F286" s="24"/>
    </row>
    <row r="287" spans="3:6" x14ac:dyDescent="0.25">
      <c r="C287" s="24"/>
      <c r="D287" s="24"/>
      <c r="E287" s="24"/>
      <c r="F287" s="24"/>
    </row>
    <row r="288" spans="3:6" x14ac:dyDescent="0.25">
      <c r="C288" s="24"/>
      <c r="D288" s="24"/>
      <c r="E288" s="24"/>
      <c r="F288" s="24"/>
    </row>
    <row r="289" spans="3:6" x14ac:dyDescent="0.25">
      <c r="C289" s="24"/>
      <c r="D289" s="24"/>
      <c r="E289" s="24"/>
      <c r="F289" s="24"/>
    </row>
    <row r="290" spans="3:6" x14ac:dyDescent="0.25">
      <c r="C290" s="24"/>
      <c r="D290" s="24"/>
      <c r="E290" s="24"/>
      <c r="F290" s="24"/>
    </row>
    <row r="291" spans="3:6" x14ac:dyDescent="0.25">
      <c r="C291" s="24"/>
      <c r="D291" s="24"/>
      <c r="E291" s="24"/>
      <c r="F291" s="24"/>
    </row>
    <row r="292" spans="3:6" x14ac:dyDescent="0.25">
      <c r="C292" s="24"/>
      <c r="D292" s="24"/>
      <c r="E292" s="24"/>
      <c r="F292" s="24"/>
    </row>
    <row r="293" spans="3:6" x14ac:dyDescent="0.25">
      <c r="C293" s="24"/>
      <c r="D293" s="24"/>
      <c r="E293" s="24"/>
      <c r="F293" s="24"/>
    </row>
    <row r="294" spans="3:6" x14ac:dyDescent="0.25">
      <c r="C294" s="24"/>
      <c r="D294" s="24"/>
      <c r="E294" s="24"/>
      <c r="F294" s="24"/>
    </row>
    <row r="295" spans="3:6" x14ac:dyDescent="0.25">
      <c r="C295" s="24"/>
      <c r="D295" s="24"/>
      <c r="E295" s="24"/>
      <c r="F295" s="24"/>
    </row>
    <row r="296" spans="3:6" x14ac:dyDescent="0.25">
      <c r="C296" s="24"/>
      <c r="D296" s="24"/>
      <c r="E296" s="24"/>
      <c r="F296" s="24"/>
    </row>
    <row r="297" spans="3:6" x14ac:dyDescent="0.25">
      <c r="C297" s="24"/>
      <c r="D297" s="24"/>
      <c r="E297" s="24"/>
      <c r="F297" s="24"/>
    </row>
    <row r="298" spans="3:6" x14ac:dyDescent="0.25">
      <c r="C298" s="24"/>
      <c r="D298" s="24"/>
      <c r="E298" s="24"/>
      <c r="F298" s="24"/>
    </row>
    <row r="299" spans="3:6" x14ac:dyDescent="0.25">
      <c r="C299" s="24"/>
      <c r="D299" s="24"/>
      <c r="E299" s="24"/>
      <c r="F299" s="24"/>
    </row>
    <row r="300" spans="3:6" x14ac:dyDescent="0.25">
      <c r="C300" s="24"/>
      <c r="D300" s="24"/>
      <c r="E300" s="24"/>
      <c r="F300" s="24"/>
    </row>
    <row r="301" spans="3:6" x14ac:dyDescent="0.25">
      <c r="C301" s="24"/>
      <c r="D301" s="24"/>
      <c r="E301" s="24"/>
      <c r="F301" s="24"/>
    </row>
    <row r="302" spans="3:6" x14ac:dyDescent="0.25">
      <c r="C302" s="24"/>
      <c r="D302" s="24"/>
      <c r="E302" s="24"/>
      <c r="F302" s="24"/>
    </row>
    <row r="303" spans="3:6" x14ac:dyDescent="0.25">
      <c r="C303" s="24"/>
      <c r="D303" s="24"/>
      <c r="E303" s="24"/>
      <c r="F303" s="24"/>
    </row>
    <row r="304" spans="3:6" x14ac:dyDescent="0.25">
      <c r="C304" s="24"/>
      <c r="D304" s="24"/>
      <c r="E304" s="24"/>
      <c r="F304" s="24"/>
    </row>
    <row r="305" spans="3:6" x14ac:dyDescent="0.25">
      <c r="C305" s="24"/>
      <c r="D305" s="24"/>
      <c r="E305" s="24"/>
      <c r="F305" s="24"/>
    </row>
    <row r="306" spans="3:6" x14ac:dyDescent="0.25">
      <c r="C306" s="24"/>
      <c r="D306" s="24"/>
      <c r="E306" s="24"/>
      <c r="F306" s="24"/>
    </row>
    <row r="307" spans="3:6" x14ac:dyDescent="0.25">
      <c r="C307" s="24"/>
      <c r="D307" s="24"/>
      <c r="E307" s="24"/>
      <c r="F307" s="24"/>
    </row>
    <row r="308" spans="3:6" x14ac:dyDescent="0.25">
      <c r="C308" s="24"/>
      <c r="D308" s="24"/>
      <c r="E308" s="24"/>
      <c r="F308" s="24"/>
    </row>
    <row r="309" spans="3:6" x14ac:dyDescent="0.25">
      <c r="C309" s="24"/>
      <c r="D309" s="24"/>
      <c r="E309" s="24"/>
      <c r="F309" s="24"/>
    </row>
    <row r="310" spans="3:6" x14ac:dyDescent="0.25">
      <c r="C310" s="24"/>
      <c r="D310" s="24"/>
      <c r="E310" s="24"/>
      <c r="F310" s="24"/>
    </row>
    <row r="311" spans="3:6" x14ac:dyDescent="0.25">
      <c r="C311" s="24"/>
      <c r="D311" s="24"/>
      <c r="E311" s="24"/>
      <c r="F311" s="24"/>
    </row>
    <row r="312" spans="3:6" x14ac:dyDescent="0.25">
      <c r="C312" s="24"/>
      <c r="D312" s="24"/>
      <c r="E312" s="24"/>
      <c r="F312" s="24"/>
    </row>
    <row r="313" spans="3:6" x14ac:dyDescent="0.25">
      <c r="C313" s="24"/>
      <c r="D313" s="24"/>
      <c r="E313" s="24"/>
      <c r="F313" s="24"/>
    </row>
    <row r="314" spans="3:6" x14ac:dyDescent="0.25">
      <c r="C314" s="24"/>
      <c r="D314" s="24"/>
      <c r="E314" s="24"/>
      <c r="F314" s="24"/>
    </row>
    <row r="315" spans="3:6" x14ac:dyDescent="0.25">
      <c r="C315" s="24"/>
      <c r="D315" s="24"/>
      <c r="E315" s="24"/>
      <c r="F315" s="24"/>
    </row>
    <row r="316" spans="3:6" x14ac:dyDescent="0.25">
      <c r="C316" s="24"/>
      <c r="D316" s="24"/>
      <c r="E316" s="24"/>
      <c r="F316" s="24"/>
    </row>
    <row r="317" spans="3:6" x14ac:dyDescent="0.25">
      <c r="C317" s="24"/>
      <c r="D317" s="24"/>
      <c r="E317" s="24"/>
      <c r="F317" s="24"/>
    </row>
    <row r="318" spans="3:6" x14ac:dyDescent="0.25">
      <c r="C318" s="24"/>
      <c r="D318" s="24"/>
      <c r="E318" s="24"/>
      <c r="F318" s="24"/>
    </row>
    <row r="319" spans="3:6" x14ac:dyDescent="0.25">
      <c r="C319" s="24"/>
      <c r="D319" s="24"/>
      <c r="E319" s="24"/>
      <c r="F319" s="24"/>
    </row>
    <row r="320" spans="3:6" x14ac:dyDescent="0.25">
      <c r="C320" s="24"/>
      <c r="D320" s="24"/>
      <c r="E320" s="24"/>
      <c r="F320" s="24"/>
    </row>
    <row r="321" spans="3:6" x14ac:dyDescent="0.25">
      <c r="C321" s="24"/>
      <c r="D321" s="24"/>
      <c r="E321" s="24"/>
      <c r="F321" s="24"/>
    </row>
    <row r="322" spans="3:6" x14ac:dyDescent="0.25">
      <c r="C322" s="24"/>
      <c r="D322" s="24"/>
      <c r="E322" s="24"/>
      <c r="F322" s="24"/>
    </row>
    <row r="323" spans="3:6" x14ac:dyDescent="0.25">
      <c r="C323" s="24"/>
      <c r="D323" s="24"/>
      <c r="E323" s="24"/>
      <c r="F323" s="24"/>
    </row>
    <row r="324" spans="3:6" x14ac:dyDescent="0.25">
      <c r="C324" s="24"/>
      <c r="D324" s="24"/>
      <c r="E324" s="24"/>
      <c r="F324" s="24"/>
    </row>
    <row r="325" spans="3:6" x14ac:dyDescent="0.25">
      <c r="C325" s="24"/>
      <c r="D325" s="24"/>
      <c r="E325" s="24"/>
      <c r="F325" s="24"/>
    </row>
    <row r="326" spans="3:6" x14ac:dyDescent="0.25">
      <c r="C326" s="24"/>
      <c r="D326" s="24"/>
      <c r="E326" s="24"/>
      <c r="F326" s="24"/>
    </row>
    <row r="327" spans="3:6" x14ac:dyDescent="0.25">
      <c r="C327" s="24"/>
      <c r="D327" s="24"/>
      <c r="E327" s="24"/>
      <c r="F327" s="24"/>
    </row>
    <row r="328" spans="3:6" x14ac:dyDescent="0.25">
      <c r="C328" s="24"/>
      <c r="D328" s="24"/>
      <c r="E328" s="24"/>
      <c r="F328" s="24"/>
    </row>
    <row r="329" spans="3:6" x14ac:dyDescent="0.25">
      <c r="C329" s="24"/>
      <c r="D329" s="24"/>
      <c r="E329" s="24"/>
      <c r="F329" s="24"/>
    </row>
    <row r="330" spans="3:6" x14ac:dyDescent="0.25">
      <c r="C330" s="24"/>
      <c r="D330" s="24"/>
      <c r="E330" s="24"/>
      <c r="F330" s="24"/>
    </row>
    <row r="331" spans="3:6" x14ac:dyDescent="0.25">
      <c r="C331" s="24"/>
      <c r="D331" s="24"/>
      <c r="E331" s="24"/>
      <c r="F331" s="24"/>
    </row>
    <row r="332" spans="3:6" x14ac:dyDescent="0.25">
      <c r="C332" s="24"/>
      <c r="D332" s="24"/>
      <c r="E332" s="24"/>
      <c r="F332" s="24"/>
    </row>
    <row r="333" spans="3:6" x14ac:dyDescent="0.25">
      <c r="C333" s="24"/>
      <c r="D333" s="24"/>
      <c r="E333" s="24"/>
      <c r="F333" s="24"/>
    </row>
    <row r="334" spans="3:6" x14ac:dyDescent="0.25">
      <c r="C334" s="24"/>
      <c r="D334" s="24"/>
      <c r="E334" s="24"/>
      <c r="F334" s="24"/>
    </row>
    <row r="335" spans="3:6" x14ac:dyDescent="0.25">
      <c r="C335" s="24"/>
      <c r="D335" s="24"/>
      <c r="E335" s="24"/>
      <c r="F335" s="24"/>
    </row>
    <row r="336" spans="3:6" x14ac:dyDescent="0.25">
      <c r="C336" s="24"/>
      <c r="D336" s="24"/>
      <c r="E336" s="24"/>
      <c r="F336" s="24"/>
    </row>
    <row r="337" spans="3:6" x14ac:dyDescent="0.25">
      <c r="C337" s="24"/>
      <c r="D337" s="24"/>
      <c r="E337" s="24"/>
      <c r="F337" s="24"/>
    </row>
    <row r="338" spans="3:6" x14ac:dyDescent="0.25">
      <c r="C338" s="24"/>
      <c r="D338" s="24"/>
      <c r="E338" s="24"/>
      <c r="F338" s="24"/>
    </row>
    <row r="339" spans="3:6" x14ac:dyDescent="0.25">
      <c r="C339" s="24"/>
      <c r="D339" s="24"/>
      <c r="E339" s="24"/>
      <c r="F339" s="24"/>
    </row>
    <row r="340" spans="3:6" x14ac:dyDescent="0.25">
      <c r="C340" s="24"/>
      <c r="D340" s="24"/>
      <c r="E340" s="24"/>
      <c r="F340" s="24"/>
    </row>
    <row r="341" spans="3:6" x14ac:dyDescent="0.25">
      <c r="C341" s="24"/>
      <c r="D341" s="24"/>
      <c r="E341" s="24"/>
      <c r="F341" s="24"/>
    </row>
    <row r="342" spans="3:6" x14ac:dyDescent="0.25">
      <c r="C342" s="24"/>
      <c r="D342" s="24"/>
      <c r="E342" s="24"/>
      <c r="F342" s="24"/>
    </row>
    <row r="343" spans="3:6" x14ac:dyDescent="0.25">
      <c r="C343" s="24"/>
      <c r="D343" s="24"/>
      <c r="E343" s="24"/>
      <c r="F343" s="24"/>
    </row>
    <row r="344" spans="3:6" x14ac:dyDescent="0.25">
      <c r="C344" s="24"/>
      <c r="D344" s="24"/>
      <c r="E344" s="24"/>
      <c r="F344" s="24"/>
    </row>
    <row r="345" spans="3:6" x14ac:dyDescent="0.25">
      <c r="C345" s="24"/>
      <c r="D345" s="24"/>
      <c r="E345" s="24"/>
      <c r="F345" s="24"/>
    </row>
    <row r="346" spans="3:6" x14ac:dyDescent="0.25">
      <c r="C346" s="24"/>
      <c r="D346" s="24"/>
      <c r="E346" s="24"/>
      <c r="F346" s="24"/>
    </row>
    <row r="347" spans="3:6" x14ac:dyDescent="0.25">
      <c r="C347" s="24"/>
      <c r="D347" s="24"/>
      <c r="E347" s="24"/>
      <c r="F347" s="24"/>
    </row>
    <row r="348" spans="3:6" x14ac:dyDescent="0.25">
      <c r="C348" s="24"/>
      <c r="D348" s="24"/>
      <c r="E348" s="24"/>
      <c r="F348" s="24"/>
    </row>
    <row r="349" spans="3:6" x14ac:dyDescent="0.25">
      <c r="C349" s="24"/>
      <c r="D349" s="24"/>
      <c r="E349" s="24"/>
      <c r="F349" s="24"/>
    </row>
    <row r="350" spans="3:6" x14ac:dyDescent="0.25">
      <c r="C350" s="24"/>
      <c r="D350" s="24"/>
      <c r="E350" s="24"/>
      <c r="F350" s="24"/>
    </row>
    <row r="351" spans="3:6" x14ac:dyDescent="0.25">
      <c r="C351" s="24"/>
      <c r="D351" s="24"/>
      <c r="E351" s="24"/>
      <c r="F351" s="24"/>
    </row>
    <row r="352" spans="3:6" x14ac:dyDescent="0.25">
      <c r="C352" s="24"/>
      <c r="D352" s="24"/>
      <c r="E352" s="24"/>
      <c r="F352" s="24"/>
    </row>
    <row r="353" spans="3:6" x14ac:dyDescent="0.25">
      <c r="C353" s="24"/>
      <c r="D353" s="24"/>
      <c r="E353" s="24"/>
      <c r="F353" s="24"/>
    </row>
    <row r="354" spans="3:6" x14ac:dyDescent="0.25">
      <c r="C354" s="24"/>
      <c r="D354" s="24"/>
      <c r="E354" s="24"/>
      <c r="F354" s="24"/>
    </row>
    <row r="355" spans="3:6" x14ac:dyDescent="0.25">
      <c r="C355" s="24"/>
      <c r="D355" s="24"/>
      <c r="E355" s="24"/>
      <c r="F355" s="24"/>
    </row>
    <row r="356" spans="3:6" x14ac:dyDescent="0.25">
      <c r="C356" s="24"/>
      <c r="D356" s="24"/>
      <c r="E356" s="24"/>
      <c r="F356" s="24"/>
    </row>
    <row r="357" spans="3:6" x14ac:dyDescent="0.25">
      <c r="C357" s="24"/>
      <c r="D357" s="24"/>
      <c r="E357" s="24"/>
      <c r="F357" s="24"/>
    </row>
    <row r="358" spans="3:6" x14ac:dyDescent="0.25">
      <c r="C358" s="24"/>
      <c r="D358" s="24"/>
      <c r="E358" s="24"/>
      <c r="F358" s="24"/>
    </row>
    <row r="359" spans="3:6" x14ac:dyDescent="0.25">
      <c r="C359" s="24"/>
      <c r="D359" s="24"/>
      <c r="E359" s="24"/>
      <c r="F359" s="24"/>
    </row>
    <row r="360" spans="3:6" x14ac:dyDescent="0.25">
      <c r="C360" s="24"/>
      <c r="D360" s="24"/>
      <c r="E360" s="24"/>
      <c r="F360" s="24"/>
    </row>
    <row r="361" spans="3:6" x14ac:dyDescent="0.25">
      <c r="C361" s="24"/>
      <c r="D361" s="24"/>
      <c r="E361" s="24"/>
      <c r="F361" s="24"/>
    </row>
    <row r="362" spans="3:6" x14ac:dyDescent="0.25">
      <c r="C362" s="24"/>
      <c r="D362" s="24"/>
      <c r="E362" s="24"/>
      <c r="F362" s="24"/>
    </row>
    <row r="363" spans="3:6" x14ac:dyDescent="0.25">
      <c r="C363" s="24"/>
      <c r="D363" s="24"/>
      <c r="E363" s="24"/>
      <c r="F363" s="24"/>
    </row>
    <row r="364" spans="3:6" x14ac:dyDescent="0.25">
      <c r="C364" s="24"/>
      <c r="D364" s="24"/>
      <c r="E364" s="24"/>
      <c r="F364" s="24"/>
    </row>
    <row r="365" spans="3:6" x14ac:dyDescent="0.25">
      <c r="C365" s="24"/>
      <c r="D365" s="24"/>
      <c r="E365" s="24"/>
      <c r="F365" s="24"/>
    </row>
    <row r="366" spans="3:6" x14ac:dyDescent="0.25">
      <c r="C366" s="24"/>
      <c r="D366" s="24"/>
      <c r="E366" s="24"/>
      <c r="F366" s="24"/>
    </row>
    <row r="367" spans="3:6" x14ac:dyDescent="0.25">
      <c r="C367" s="24"/>
      <c r="D367" s="24"/>
      <c r="E367" s="24"/>
      <c r="F367" s="24"/>
    </row>
    <row r="368" spans="3:6" x14ac:dyDescent="0.25">
      <c r="C368" s="24"/>
      <c r="D368" s="24"/>
      <c r="E368" s="24"/>
      <c r="F368" s="24"/>
    </row>
    <row r="369" spans="3:6" x14ac:dyDescent="0.25">
      <c r="C369" s="24"/>
      <c r="D369" s="24"/>
      <c r="E369" s="24"/>
      <c r="F369" s="24"/>
    </row>
    <row r="370" spans="3:6" x14ac:dyDescent="0.25">
      <c r="C370" s="24"/>
      <c r="D370" s="24"/>
      <c r="E370" s="24"/>
      <c r="F370" s="24"/>
    </row>
    <row r="371" spans="3:6" x14ac:dyDescent="0.25">
      <c r="C371" s="24"/>
      <c r="D371" s="24"/>
      <c r="E371" s="24"/>
      <c r="F371" s="24"/>
    </row>
    <row r="372" spans="3:6" x14ac:dyDescent="0.25">
      <c r="C372" s="24"/>
      <c r="D372" s="24"/>
      <c r="E372" s="24"/>
      <c r="F372" s="24"/>
    </row>
    <row r="373" spans="3:6" x14ac:dyDescent="0.25">
      <c r="C373" s="24"/>
      <c r="D373" s="24"/>
      <c r="E373" s="24"/>
      <c r="F373" s="24"/>
    </row>
    <row r="374" spans="3:6" x14ac:dyDescent="0.25">
      <c r="C374" s="24"/>
      <c r="D374" s="24"/>
      <c r="E374" s="24"/>
      <c r="F374" s="24"/>
    </row>
    <row r="375" spans="3:6" x14ac:dyDescent="0.25">
      <c r="C375" s="24"/>
      <c r="D375" s="24"/>
      <c r="E375" s="24"/>
      <c r="F375" s="24"/>
    </row>
    <row r="376" spans="3:6" x14ac:dyDescent="0.25">
      <c r="C376" s="24"/>
      <c r="D376" s="24"/>
      <c r="E376" s="24"/>
      <c r="F376" s="24"/>
    </row>
    <row r="377" spans="3:6" x14ac:dyDescent="0.25">
      <c r="C377" s="24"/>
      <c r="D377" s="24"/>
      <c r="E377" s="24"/>
      <c r="F377" s="24"/>
    </row>
    <row r="378" spans="3:6" x14ac:dyDescent="0.25">
      <c r="C378" s="24"/>
      <c r="D378" s="24"/>
      <c r="E378" s="24"/>
      <c r="F378" s="24"/>
    </row>
    <row r="379" spans="3:6" x14ac:dyDescent="0.25">
      <c r="C379" s="24"/>
      <c r="D379" s="24"/>
      <c r="E379" s="24"/>
      <c r="F379" s="24"/>
    </row>
    <row r="380" spans="3:6" x14ac:dyDescent="0.25">
      <c r="C380" s="24"/>
      <c r="D380" s="24"/>
      <c r="E380" s="24"/>
      <c r="F380" s="24"/>
    </row>
    <row r="381" spans="3:6" x14ac:dyDescent="0.25">
      <c r="C381" s="24"/>
      <c r="D381" s="24"/>
      <c r="E381" s="24"/>
      <c r="F381" s="24"/>
    </row>
    <row r="382" spans="3:6" x14ac:dyDescent="0.25">
      <c r="C382" s="24"/>
      <c r="D382" s="24"/>
      <c r="E382" s="24"/>
      <c r="F382" s="24"/>
    </row>
    <row r="383" spans="3:6" x14ac:dyDescent="0.25">
      <c r="C383" s="24"/>
      <c r="D383" s="24"/>
      <c r="E383" s="24"/>
      <c r="F383" s="24"/>
    </row>
    <row r="384" spans="3:6" x14ac:dyDescent="0.25">
      <c r="C384" s="24"/>
      <c r="D384" s="24"/>
      <c r="E384" s="24"/>
      <c r="F384" s="24"/>
    </row>
    <row r="385" spans="3:6" x14ac:dyDescent="0.25">
      <c r="C385" s="24"/>
      <c r="D385" s="24"/>
      <c r="E385" s="24"/>
      <c r="F385" s="24"/>
    </row>
    <row r="386" spans="3:6" x14ac:dyDescent="0.25">
      <c r="C386" s="24"/>
      <c r="D386" s="24"/>
      <c r="E386" s="24"/>
      <c r="F386" s="24"/>
    </row>
    <row r="387" spans="3:6" x14ac:dyDescent="0.25">
      <c r="C387" s="24"/>
      <c r="D387" s="24"/>
      <c r="E387" s="24"/>
      <c r="F387" s="24"/>
    </row>
    <row r="388" spans="3:6" x14ac:dyDescent="0.25">
      <c r="C388" s="24"/>
      <c r="D388" s="24"/>
      <c r="E388" s="24"/>
      <c r="F388" s="24"/>
    </row>
    <row r="389" spans="3:6" x14ac:dyDescent="0.25">
      <c r="C389" s="24"/>
      <c r="D389" s="24"/>
      <c r="E389" s="24"/>
      <c r="F389" s="24"/>
    </row>
    <row r="390" spans="3:6" x14ac:dyDescent="0.25">
      <c r="C390" s="24"/>
      <c r="D390" s="24"/>
      <c r="E390" s="24"/>
      <c r="F390" s="24"/>
    </row>
    <row r="391" spans="3:6" x14ac:dyDescent="0.25">
      <c r="C391" s="24"/>
      <c r="D391" s="24"/>
      <c r="E391" s="24"/>
      <c r="F391" s="24"/>
    </row>
    <row r="392" spans="3:6" x14ac:dyDescent="0.25">
      <c r="C392" s="24"/>
      <c r="D392" s="24"/>
      <c r="E392" s="24"/>
      <c r="F392" s="24"/>
    </row>
    <row r="393" spans="3:6" x14ac:dyDescent="0.25">
      <c r="C393" s="24"/>
      <c r="D393" s="24"/>
      <c r="E393" s="24"/>
      <c r="F393" s="24"/>
    </row>
    <row r="394" spans="3:6" x14ac:dyDescent="0.25">
      <c r="C394" s="24"/>
      <c r="D394" s="24"/>
      <c r="E394" s="24"/>
      <c r="F394" s="24"/>
    </row>
    <row r="395" spans="3:6" x14ac:dyDescent="0.25">
      <c r="C395" s="24"/>
      <c r="D395" s="24"/>
      <c r="E395" s="24"/>
      <c r="F395" s="24"/>
    </row>
    <row r="396" spans="3:6" x14ac:dyDescent="0.25">
      <c r="C396" s="24"/>
      <c r="D396" s="24"/>
      <c r="E396" s="24"/>
      <c r="F396" s="24"/>
    </row>
    <row r="397" spans="3:6" x14ac:dyDescent="0.25">
      <c r="C397" s="24"/>
      <c r="D397" s="24"/>
      <c r="E397" s="24"/>
      <c r="F397" s="24"/>
    </row>
    <row r="398" spans="3:6" x14ac:dyDescent="0.25">
      <c r="C398" s="24"/>
      <c r="D398" s="24"/>
      <c r="E398" s="24"/>
      <c r="F398" s="24"/>
    </row>
    <row r="399" spans="3:6" x14ac:dyDescent="0.25">
      <c r="C399" s="24"/>
      <c r="D399" s="24"/>
      <c r="E399" s="24"/>
      <c r="F399" s="24"/>
    </row>
    <row r="400" spans="3:6" x14ac:dyDescent="0.25">
      <c r="C400" s="24"/>
      <c r="D400" s="24"/>
      <c r="E400" s="24"/>
      <c r="F400" s="24"/>
    </row>
    <row r="401" spans="3:6" x14ac:dyDescent="0.25">
      <c r="C401" s="24"/>
      <c r="D401" s="24"/>
      <c r="E401" s="24"/>
      <c r="F401" s="24"/>
    </row>
    <row r="402" spans="3:6" x14ac:dyDescent="0.25">
      <c r="C402" s="24"/>
      <c r="D402" s="24"/>
      <c r="E402" s="24"/>
      <c r="F402" s="24"/>
    </row>
    <row r="403" spans="3:6" x14ac:dyDescent="0.25">
      <c r="C403" s="24"/>
      <c r="D403" s="24"/>
      <c r="E403" s="24"/>
      <c r="F403" s="24"/>
    </row>
    <row r="404" spans="3:6" x14ac:dyDescent="0.25">
      <c r="C404" s="24"/>
      <c r="D404" s="24"/>
      <c r="E404" s="24"/>
      <c r="F404" s="24"/>
    </row>
    <row r="405" spans="3:6" x14ac:dyDescent="0.25">
      <c r="C405" s="24"/>
      <c r="D405" s="24"/>
      <c r="E405" s="24"/>
      <c r="F405" s="24"/>
    </row>
    <row r="406" spans="3:6" x14ac:dyDescent="0.25">
      <c r="C406" s="24"/>
      <c r="D406" s="24"/>
      <c r="E406" s="24"/>
      <c r="F406" s="24"/>
    </row>
    <row r="407" spans="3:6" x14ac:dyDescent="0.25">
      <c r="C407" s="24"/>
      <c r="D407" s="24"/>
      <c r="E407" s="24"/>
      <c r="F407" s="24"/>
    </row>
    <row r="408" spans="3:6" x14ac:dyDescent="0.25">
      <c r="C408" s="24"/>
      <c r="D408" s="24"/>
      <c r="E408" s="24"/>
      <c r="F408" s="24"/>
    </row>
    <row r="409" spans="3:6" x14ac:dyDescent="0.25">
      <c r="C409" s="24"/>
      <c r="D409" s="24"/>
      <c r="E409" s="24"/>
      <c r="F409" s="24"/>
    </row>
    <row r="410" spans="3:6" x14ac:dyDescent="0.25">
      <c r="C410" s="24"/>
      <c r="D410" s="24"/>
      <c r="E410" s="24"/>
      <c r="F410" s="24"/>
    </row>
    <row r="411" spans="3:6" x14ac:dyDescent="0.25">
      <c r="C411" s="24"/>
      <c r="D411" s="24"/>
      <c r="E411" s="24"/>
      <c r="F411" s="24"/>
    </row>
    <row r="412" spans="3:6" x14ac:dyDescent="0.25">
      <c r="C412" s="24"/>
      <c r="D412" s="24"/>
      <c r="E412" s="24"/>
      <c r="F412" s="24"/>
    </row>
    <row r="413" spans="3:6" x14ac:dyDescent="0.25">
      <c r="C413" s="24"/>
      <c r="D413" s="24"/>
      <c r="E413" s="24"/>
      <c r="F413" s="24"/>
    </row>
    <row r="414" spans="3:6" x14ac:dyDescent="0.25">
      <c r="C414" s="24"/>
      <c r="D414" s="24"/>
      <c r="E414" s="24"/>
      <c r="F414" s="24"/>
    </row>
    <row r="415" spans="3:6" x14ac:dyDescent="0.25">
      <c r="C415" s="24"/>
      <c r="D415" s="24"/>
      <c r="E415" s="24"/>
      <c r="F415" s="24"/>
    </row>
    <row r="416" spans="3:6" x14ac:dyDescent="0.25">
      <c r="C416" s="24"/>
      <c r="D416" s="24"/>
      <c r="E416" s="24"/>
      <c r="F416" s="24"/>
    </row>
    <row r="417" spans="3:6" x14ac:dyDescent="0.25">
      <c r="C417" s="24"/>
      <c r="D417" s="24"/>
      <c r="E417" s="24"/>
      <c r="F417" s="24"/>
    </row>
    <row r="418" spans="3:6" x14ac:dyDescent="0.25">
      <c r="C418" s="24"/>
      <c r="D418" s="24"/>
      <c r="E418" s="24"/>
      <c r="F418" s="24"/>
    </row>
    <row r="419" spans="3:6" x14ac:dyDescent="0.25">
      <c r="C419" s="24"/>
      <c r="D419" s="24"/>
      <c r="E419" s="24"/>
      <c r="F419" s="24"/>
    </row>
    <row r="420" spans="3:6" x14ac:dyDescent="0.25">
      <c r="C420" s="24"/>
      <c r="D420" s="24"/>
      <c r="E420" s="24"/>
      <c r="F420" s="24"/>
    </row>
    <row r="421" spans="3:6" x14ac:dyDescent="0.25">
      <c r="C421" s="24"/>
      <c r="D421" s="24"/>
      <c r="E421" s="24"/>
      <c r="F421" s="24"/>
    </row>
    <row r="422" spans="3:6" x14ac:dyDescent="0.25">
      <c r="C422" s="24"/>
      <c r="D422" s="24"/>
      <c r="E422" s="24"/>
      <c r="F422" s="24"/>
    </row>
    <row r="423" spans="3:6" x14ac:dyDescent="0.25">
      <c r="C423" s="24"/>
      <c r="D423" s="24"/>
      <c r="E423" s="24"/>
      <c r="F423" s="24"/>
    </row>
    <row r="424" spans="3:6" x14ac:dyDescent="0.25">
      <c r="C424" s="25"/>
      <c r="D424" s="25"/>
      <c r="E424" s="25"/>
      <c r="F424" s="25"/>
    </row>
    <row r="425" spans="3:6" x14ac:dyDescent="0.25">
      <c r="C425" s="25"/>
      <c r="D425" s="25"/>
      <c r="E425" s="25"/>
      <c r="F425" s="25"/>
    </row>
    <row r="426" spans="3:6" x14ac:dyDescent="0.25">
      <c r="C426" s="25"/>
      <c r="D426" s="25"/>
      <c r="E426" s="25"/>
      <c r="F426" s="25"/>
    </row>
    <row r="427" spans="3:6" x14ac:dyDescent="0.25">
      <c r="C427" s="25"/>
      <c r="D427" s="25"/>
      <c r="E427" s="25"/>
      <c r="F427" s="25"/>
    </row>
    <row r="428" spans="3:6" x14ac:dyDescent="0.25">
      <c r="C428" s="25"/>
      <c r="D428" s="25"/>
      <c r="E428" s="25"/>
      <c r="F428" s="25"/>
    </row>
    <row r="429" spans="3:6" x14ac:dyDescent="0.25">
      <c r="C429" s="25"/>
      <c r="D429" s="25"/>
      <c r="E429" s="25"/>
      <c r="F429" s="25"/>
    </row>
    <row r="430" spans="3:6" x14ac:dyDescent="0.25">
      <c r="C430" s="25"/>
      <c r="D430" s="25"/>
      <c r="E430" s="25"/>
      <c r="F430" s="25"/>
    </row>
    <row r="431" spans="3:6" x14ac:dyDescent="0.25">
      <c r="C431" s="25"/>
      <c r="D431" s="25"/>
      <c r="E431" s="25"/>
      <c r="F431" s="25"/>
    </row>
    <row r="432" spans="3:6" x14ac:dyDescent="0.25">
      <c r="C432" s="25"/>
      <c r="D432" s="25"/>
      <c r="E432" s="25"/>
      <c r="F432" s="25"/>
    </row>
    <row r="433" spans="3:6" x14ac:dyDescent="0.25">
      <c r="C433" s="25"/>
      <c r="D433" s="25"/>
      <c r="E433" s="25"/>
      <c r="F433" s="25"/>
    </row>
    <row r="434" spans="3:6" x14ac:dyDescent="0.25">
      <c r="C434" s="25"/>
      <c r="D434" s="25"/>
      <c r="E434" s="25"/>
      <c r="F434" s="25"/>
    </row>
    <row r="435" spans="3:6" x14ac:dyDescent="0.25">
      <c r="C435" s="25"/>
      <c r="D435" s="25"/>
      <c r="E435" s="25"/>
      <c r="F435" s="25"/>
    </row>
    <row r="436" spans="3:6" x14ac:dyDescent="0.25">
      <c r="C436" s="25"/>
      <c r="D436" s="25"/>
      <c r="E436" s="25"/>
      <c r="F436" s="25"/>
    </row>
    <row r="437" spans="3:6" x14ac:dyDescent="0.25">
      <c r="C437" s="25"/>
      <c r="D437" s="25"/>
      <c r="E437" s="25"/>
      <c r="F437" s="25"/>
    </row>
    <row r="438" spans="3:6" x14ac:dyDescent="0.25">
      <c r="C438" s="25"/>
      <c r="D438" s="25"/>
      <c r="E438" s="25"/>
      <c r="F438" s="25"/>
    </row>
    <row r="439" spans="3:6" x14ac:dyDescent="0.25">
      <c r="C439" s="25"/>
      <c r="D439" s="25"/>
      <c r="E439" s="25"/>
      <c r="F439" s="25"/>
    </row>
    <row r="440" spans="3:6" x14ac:dyDescent="0.25">
      <c r="C440" s="25"/>
      <c r="D440" s="25"/>
      <c r="E440" s="25"/>
      <c r="F440" s="25"/>
    </row>
    <row r="441" spans="3:6" x14ac:dyDescent="0.25">
      <c r="C441" s="25"/>
      <c r="D441" s="25"/>
      <c r="E441" s="25"/>
      <c r="F441" s="25"/>
    </row>
    <row r="442" spans="3:6" x14ac:dyDescent="0.25">
      <c r="C442" s="25"/>
      <c r="D442" s="25"/>
      <c r="E442" s="25"/>
      <c r="F442" s="25"/>
    </row>
    <row r="443" spans="3:6" x14ac:dyDescent="0.25">
      <c r="C443" s="25"/>
      <c r="D443" s="25"/>
      <c r="E443" s="25"/>
      <c r="F443" s="25"/>
    </row>
    <row r="444" spans="3:6" x14ac:dyDescent="0.25">
      <c r="C444" s="25"/>
      <c r="D444" s="25"/>
      <c r="E444" s="25"/>
      <c r="F444" s="25"/>
    </row>
    <row r="445" spans="3:6" x14ac:dyDescent="0.25">
      <c r="C445" s="25"/>
      <c r="D445" s="25"/>
      <c r="E445" s="25"/>
      <c r="F445" s="25"/>
    </row>
    <row r="446" spans="3:6" x14ac:dyDescent="0.25">
      <c r="C446" s="25"/>
      <c r="D446" s="25"/>
      <c r="E446" s="25"/>
      <c r="F446" s="25"/>
    </row>
    <row r="447" spans="3:6" x14ac:dyDescent="0.25">
      <c r="C447" s="25"/>
      <c r="D447" s="25"/>
      <c r="E447" s="25"/>
      <c r="F447" s="25"/>
    </row>
    <row r="448" spans="3:6" x14ac:dyDescent="0.25">
      <c r="C448" s="25"/>
      <c r="D448" s="25"/>
      <c r="E448" s="25"/>
      <c r="F448" s="25"/>
    </row>
    <row r="449" spans="3:6" x14ac:dyDescent="0.25">
      <c r="C449" s="25"/>
      <c r="D449" s="25"/>
      <c r="E449" s="25"/>
      <c r="F449" s="25"/>
    </row>
    <row r="450" spans="3:6" x14ac:dyDescent="0.25">
      <c r="C450" s="25"/>
      <c r="D450" s="25"/>
      <c r="E450" s="25"/>
      <c r="F450" s="25"/>
    </row>
    <row r="451" spans="3:6" x14ac:dyDescent="0.25">
      <c r="C451" s="25"/>
      <c r="D451" s="25"/>
      <c r="E451" s="25"/>
      <c r="F451" s="25"/>
    </row>
    <row r="452" spans="3:6" x14ac:dyDescent="0.25">
      <c r="C452" s="25"/>
      <c r="D452" s="25"/>
      <c r="E452" s="25"/>
      <c r="F452" s="25"/>
    </row>
    <row r="453" spans="3:6" x14ac:dyDescent="0.25">
      <c r="C453" s="25"/>
      <c r="D453" s="25"/>
      <c r="E453" s="25"/>
      <c r="F453" s="25"/>
    </row>
    <row r="454" spans="3:6" x14ac:dyDescent="0.25">
      <c r="C454" s="25"/>
      <c r="D454" s="25"/>
      <c r="E454" s="25"/>
      <c r="F454" s="25"/>
    </row>
    <row r="455" spans="3:6" x14ac:dyDescent="0.25">
      <c r="C455" s="25"/>
      <c r="D455" s="25"/>
      <c r="E455" s="25"/>
      <c r="F455" s="25"/>
    </row>
    <row r="456" spans="3:6" x14ac:dyDescent="0.25">
      <c r="C456" s="25"/>
      <c r="D456" s="25"/>
      <c r="E456" s="25"/>
      <c r="F456" s="25"/>
    </row>
    <row r="457" spans="3:6" x14ac:dyDescent="0.25">
      <c r="C457" s="25"/>
      <c r="D457" s="25"/>
      <c r="E457" s="25"/>
      <c r="F457" s="25"/>
    </row>
    <row r="458" spans="3:6" x14ac:dyDescent="0.25">
      <c r="C458" s="25"/>
      <c r="D458" s="25"/>
      <c r="E458" s="25"/>
      <c r="F458" s="25"/>
    </row>
    <row r="459" spans="3:6" x14ac:dyDescent="0.25">
      <c r="C459" s="25"/>
      <c r="D459" s="25"/>
      <c r="E459" s="25"/>
      <c r="F459" s="25"/>
    </row>
    <row r="460" spans="3:6" x14ac:dyDescent="0.25">
      <c r="C460" s="25"/>
      <c r="D460" s="25"/>
      <c r="E460" s="25"/>
      <c r="F460" s="25"/>
    </row>
    <row r="461" spans="3:6" x14ac:dyDescent="0.25">
      <c r="C461" s="25"/>
      <c r="D461" s="25"/>
      <c r="E461" s="25"/>
      <c r="F461" s="25"/>
    </row>
    <row r="462" spans="3:6" x14ac:dyDescent="0.25">
      <c r="C462" s="25"/>
      <c r="D462" s="25"/>
      <c r="E462" s="25"/>
      <c r="F462" s="25"/>
    </row>
    <row r="463" spans="3:6" x14ac:dyDescent="0.25">
      <c r="C463" s="25"/>
      <c r="D463" s="25"/>
      <c r="E463" s="25"/>
      <c r="F463" s="25"/>
    </row>
    <row r="464" spans="3:6" x14ac:dyDescent="0.25">
      <c r="C464" s="25"/>
      <c r="D464" s="25"/>
      <c r="E464" s="25"/>
      <c r="F464" s="25"/>
    </row>
    <row r="465" spans="3:6" x14ac:dyDescent="0.25">
      <c r="C465" s="25"/>
      <c r="D465" s="25"/>
      <c r="E465" s="25"/>
      <c r="F465" s="25"/>
    </row>
    <row r="466" spans="3:6" x14ac:dyDescent="0.25">
      <c r="C466" s="25"/>
      <c r="D466" s="25"/>
      <c r="E466" s="25"/>
      <c r="F466" s="25"/>
    </row>
  </sheetData>
  <pageMargins left="0.70866141732283472" right="0.70866141732283472" top="0.74803149606299213" bottom="0.74803149606299213" header="0.51181102362204722" footer="0.51181102362204722"/>
  <pageSetup paperSize="9" scale="71" firstPageNumber="0" orientation="landscape" r:id="rId1"/>
  <rowBreaks count="2" manualBreakCount="2">
    <brk id="22" max="17" man="1"/>
    <brk id="50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BE06B-10DC-4252-8854-D161A630FA33}">
  <dimension ref="A1:I35"/>
  <sheetViews>
    <sheetView workbookViewId="0"/>
  </sheetViews>
  <sheetFormatPr defaultRowHeight="15" x14ac:dyDescent="0.25"/>
  <cols>
    <col min="1" max="1" width="9.140625" style="23"/>
    <col min="2" max="2" width="3.140625" style="229" customWidth="1"/>
    <col min="3" max="3" width="41.42578125" customWidth="1"/>
    <col min="4" max="9" width="12.7109375" customWidth="1"/>
  </cols>
  <sheetData>
    <row r="1" spans="2:9" ht="14.1" customHeight="1" x14ac:dyDescent="0.25">
      <c r="B1" s="273" t="str">
        <f>IF('jaarrek. 1819 begroting 1920'!A1&lt;&gt;"",'jaarrek. 1819 begroting 1920'!A1,"")</f>
        <v/>
      </c>
      <c r="C1" s="272"/>
      <c r="D1" s="298" t="str">
        <f>IF('jaarrek. 1819 begroting 1920'!C1&lt;&gt;"",'jaarrek. 1819 begroting 1920'!C1,"")</f>
        <v>Begroting 2018-2019</v>
      </c>
      <c r="E1" s="298"/>
      <c r="F1" s="298" t="str">
        <f>IF('jaarrek. 1819 begroting 1920'!G1&lt;&gt;"",'jaarrek. 1819 begroting 1920'!G1,"")</f>
        <v>W&amp;V-rekening 2018-2019</v>
      </c>
      <c r="G1" s="298"/>
      <c r="H1" s="298" t="str">
        <f>IF('jaarrek. 1819 begroting 1920'!K1&lt;&gt;"",'jaarrek. 1819 begroting 1920'!K1,"")</f>
        <v>Begroting 2019-2020</v>
      </c>
      <c r="I1" s="298"/>
    </row>
    <row r="2" spans="2:9" ht="14.1" customHeight="1" x14ac:dyDescent="0.25">
      <c r="B2" s="273" t="str">
        <f>IF('jaarrek. 1819 begroting 1920'!A23&lt;&gt;"",'jaarrek. 1819 begroting 1920'!A23,"")</f>
        <v/>
      </c>
      <c r="C2" s="272" t="str">
        <f>IF('jaarrek. 1819 begroting 1920'!B23&lt;&gt;"",'jaarrek. 1819 begroting 1920'!B23,"")</f>
        <v/>
      </c>
      <c r="D2" s="274" t="str">
        <f>IF('jaarrek. 1819 begroting 1920'!C23&lt;&gt;"",'jaarrek. 1819 begroting 1920'!C23,"")</f>
        <v>kosten</v>
      </c>
      <c r="E2" s="274" t="str">
        <f>IF('jaarrek. 1819 begroting 1920'!D23&lt;&gt;"",'jaarrek. 1819 begroting 1920'!D23,"")</f>
        <v>opbrengsten</v>
      </c>
      <c r="F2" s="274" t="str">
        <f>IF('jaarrek. 1819 begroting 1920'!G23&lt;&gt;"",'jaarrek. 1819 begroting 1920'!G23,"")</f>
        <v>kosten</v>
      </c>
      <c r="G2" s="274" t="str">
        <f>IF('jaarrek. 1819 begroting 1920'!H23&lt;&gt;"",'jaarrek. 1819 begroting 1920'!H23,"")</f>
        <v>opbrengsten</v>
      </c>
      <c r="H2" s="274" t="str">
        <f>IF('jaarrek. 1819 begroting 1920'!K23&lt;&gt;"",'jaarrek. 1819 begroting 1920'!K23,"")</f>
        <v>kosten</v>
      </c>
      <c r="I2" s="274" t="str">
        <f>IF('jaarrek. 1819 begroting 1920'!L23&lt;&gt;"",'jaarrek. 1819 begroting 1920'!L23,"")</f>
        <v>opbrengsten</v>
      </c>
    </row>
    <row r="3" spans="2:9" ht="14.1" customHeight="1" x14ac:dyDescent="0.25">
      <c r="B3" s="273">
        <f>IF('jaarrek. 1819 begroting 1920'!A24&lt;&gt;"",'jaarrek. 1819 begroting 1920'!A24,"")</f>
        <v>16</v>
      </c>
      <c r="C3" s="275" t="str">
        <f>IF('jaarrek. 1819 begroting 1920'!B24&lt;&gt;"",'jaarrek. 1819 begroting 1920'!B24,"")</f>
        <v>Ontvangen ING rentemeerrekening</v>
      </c>
      <c r="D3" s="283" t="str">
        <f>IF('jaarrek. 1819 begroting 1920'!C24&lt;&gt;"",'jaarrek. 1819 begroting 1920'!C24,"")</f>
        <v/>
      </c>
      <c r="E3" s="279">
        <f>IF('jaarrek. 1819 begroting 1920'!D24&lt;&gt;"",'jaarrek. 1819 begroting 1920'!D24,"")</f>
        <v>10</v>
      </c>
      <c r="F3" s="283">
        <f>IF('jaarrek. 1819 begroting 1920'!G24&lt;&gt;"",'jaarrek. 1819 begroting 1920'!G24,"")</f>
        <v>0</v>
      </c>
      <c r="G3" s="284">
        <f>IF('jaarrek. 1819 begroting 1920'!H24&lt;&gt;"",'jaarrek. 1819 begroting 1920'!H24,"")</f>
        <v>2.5099999999999998</v>
      </c>
      <c r="H3" s="278" t="str">
        <f>IF('jaarrek. 1819 begroting 1920'!K24&lt;&gt;"",'jaarrek. 1819 begroting 1920'!K24,"")</f>
        <v/>
      </c>
      <c r="I3" s="284">
        <f>IF('jaarrek. 1819 begroting 1920'!L24&lt;&gt;"",'jaarrek. 1819 begroting 1920'!L24,"")</f>
        <v>5</v>
      </c>
    </row>
    <row r="4" spans="2:9" ht="14.1" customHeight="1" x14ac:dyDescent="0.25">
      <c r="B4" s="273">
        <f>IF('jaarrek. 1819 begroting 1920'!A25&lt;&gt;"",'jaarrek. 1819 begroting 1920'!A25,"")</f>
        <v>17</v>
      </c>
      <c r="C4" s="275" t="str">
        <f>IF('jaarrek. 1819 begroting 1920'!B25&lt;&gt;"",'jaarrek. 1819 begroting 1920'!B25,"")</f>
        <v>Bankkosten ING</v>
      </c>
      <c r="D4" s="283">
        <f>IF('jaarrek. 1819 begroting 1920'!C25&lt;&gt;"",'jaarrek. 1819 begroting 1920'!C25,"")</f>
        <v>150</v>
      </c>
      <c r="E4" s="279" t="str">
        <f>IF('jaarrek. 1819 begroting 1920'!D25&lt;&gt;"",'jaarrek. 1819 begroting 1920'!D25,"")</f>
        <v/>
      </c>
      <c r="F4" s="283">
        <f>IF('jaarrek. 1819 begroting 1920'!G25&lt;&gt;"",'jaarrek. 1819 begroting 1920'!G25,"")</f>
        <v>153.82</v>
      </c>
      <c r="G4" s="284">
        <f>IF('jaarrek. 1819 begroting 1920'!H25&lt;&gt;"",'jaarrek. 1819 begroting 1920'!H25,"")</f>
        <v>0</v>
      </c>
      <c r="H4" s="278">
        <f>IF('jaarrek. 1819 begroting 1920'!K25&lt;&gt;"",'jaarrek. 1819 begroting 1920'!K25,"")</f>
        <v>150</v>
      </c>
      <c r="I4" s="284" t="str">
        <f>IF('jaarrek. 1819 begroting 1920'!L25&lt;&gt;"",'jaarrek. 1819 begroting 1920'!L25,"")</f>
        <v/>
      </c>
    </row>
    <row r="5" spans="2:9" ht="14.1" customHeight="1" x14ac:dyDescent="0.25">
      <c r="B5" s="273">
        <f>IF('jaarrek. 1819 begroting 1920'!A26&lt;&gt;"",'jaarrek. 1819 begroting 1920'!A26,"")</f>
        <v>18</v>
      </c>
      <c r="C5" s="275" t="str">
        <f>IF('jaarrek. 1819 begroting 1920'!B26&lt;&gt;"",'jaarrek. 1819 begroting 1920'!B26,"")</f>
        <v>Opbrengst contributie</v>
      </c>
      <c r="D5" s="283" t="str">
        <f>IF('jaarrek. 1819 begroting 1920'!C26&lt;&gt;"",'jaarrek. 1819 begroting 1920'!C26,"")</f>
        <v/>
      </c>
      <c r="E5" s="279">
        <f>IF('jaarrek. 1819 begroting 1920'!D26&lt;&gt;"",'jaarrek. 1819 begroting 1920'!D26,"")</f>
        <v>6400</v>
      </c>
      <c r="F5" s="283" t="str">
        <f>IF('jaarrek. 1819 begroting 1920'!G26&lt;&gt;"",'jaarrek. 1819 begroting 1920'!G26,"")</f>
        <v/>
      </c>
      <c r="G5" s="284">
        <f>IF('jaarrek. 1819 begroting 1920'!H26&lt;&gt;"",'jaarrek. 1819 begroting 1920'!H26,"")</f>
        <v>6923</v>
      </c>
      <c r="H5" s="278" t="str">
        <f>IF('jaarrek. 1819 begroting 1920'!K26&lt;&gt;"",'jaarrek. 1819 begroting 1920'!K26,"")</f>
        <v/>
      </c>
      <c r="I5" s="284">
        <f>IF('jaarrek. 1819 begroting 1920'!L26&lt;&gt;"",'jaarrek. 1819 begroting 1920'!L26,"")</f>
        <v>7400</v>
      </c>
    </row>
    <row r="6" spans="2:9" ht="14.1" customHeight="1" x14ac:dyDescent="0.25">
      <c r="B6" s="273">
        <f>IF('jaarrek. 1819 begroting 1920'!A27&lt;&gt;"",'jaarrek. 1819 begroting 1920'!A27,"")</f>
        <v>19</v>
      </c>
      <c r="C6" s="275" t="str">
        <f>IF('jaarrek. 1819 begroting 1920'!B27&lt;&gt;"",'jaarrek. 1819 begroting 1920'!B27,"")</f>
        <v>Donaties Gouden Lopers en Damrakkers</v>
      </c>
      <c r="D6" s="283" t="str">
        <f>IF('jaarrek. 1819 begroting 1920'!C27&lt;&gt;"",'jaarrek. 1819 begroting 1920'!C27,"")</f>
        <v/>
      </c>
      <c r="E6" s="279">
        <f>IF('jaarrek. 1819 begroting 1920'!D27&lt;&gt;"",'jaarrek. 1819 begroting 1920'!D27,"")</f>
        <v>530</v>
      </c>
      <c r="F6" s="283" t="str">
        <f>IF('jaarrek. 1819 begroting 1920'!G27&lt;&gt;"",'jaarrek. 1819 begroting 1920'!G27,"")</f>
        <v/>
      </c>
      <c r="G6" s="284">
        <f>IF('jaarrek. 1819 begroting 1920'!H27&lt;&gt;"",'jaarrek. 1819 begroting 1920'!H27,"")</f>
        <v>483</v>
      </c>
      <c r="H6" s="278" t="str">
        <f>IF('jaarrek. 1819 begroting 1920'!K27&lt;&gt;"",'jaarrek. 1819 begroting 1920'!K27,"")</f>
        <v/>
      </c>
      <c r="I6" s="284">
        <f>IF('jaarrek. 1819 begroting 1920'!L27&lt;&gt;"",'jaarrek. 1819 begroting 1920'!L27,"")</f>
        <v>500</v>
      </c>
    </row>
    <row r="7" spans="2:9" ht="14.1" customHeight="1" x14ac:dyDescent="0.25">
      <c r="B7" s="273">
        <f>IF('jaarrek. 1819 begroting 1920'!A28&lt;&gt;"",'jaarrek. 1819 begroting 1920'!A28,"")</f>
        <v>20</v>
      </c>
      <c r="C7" s="275" t="str">
        <f>IF('jaarrek. 1819 begroting 1920'!B28&lt;&gt;"",'jaarrek. 1819 begroting 1920'!B28,"")</f>
        <v>Voorjaarsdonaties en incidentele donaties</v>
      </c>
      <c r="D7" s="283" t="str">
        <f>IF('jaarrek. 1819 begroting 1920'!C28&lt;&gt;"",'jaarrek. 1819 begroting 1920'!C28,"")</f>
        <v/>
      </c>
      <c r="E7" s="279" t="str">
        <f>IF('jaarrek. 1819 begroting 1920'!D28&lt;&gt;"",'jaarrek. 1819 begroting 1920'!D28,"")</f>
        <v/>
      </c>
      <c r="F7" s="283" t="str">
        <f>IF('jaarrek. 1819 begroting 1920'!G28&lt;&gt;"",'jaarrek. 1819 begroting 1920'!G28,"")</f>
        <v/>
      </c>
      <c r="G7" s="284">
        <f>IF('jaarrek. 1819 begroting 1920'!H28&lt;&gt;"",'jaarrek. 1819 begroting 1920'!H28,"")</f>
        <v>857</v>
      </c>
      <c r="H7" s="278" t="str">
        <f>IF('jaarrek. 1819 begroting 1920'!K28&lt;&gt;"",'jaarrek. 1819 begroting 1920'!K28,"")</f>
        <v/>
      </c>
      <c r="I7" s="284" t="str">
        <f>IF('jaarrek. 1819 begroting 1920'!L28&lt;&gt;"",'jaarrek. 1819 begroting 1920'!L28,"")</f>
        <v/>
      </c>
    </row>
    <row r="8" spans="2:9" ht="14.1" customHeight="1" x14ac:dyDescent="0.25">
      <c r="B8" s="273">
        <f>IF('jaarrek. 1819 begroting 1920'!A29&lt;&gt;"",'jaarrek. 1819 begroting 1920'!A29,"")</f>
        <v>21</v>
      </c>
      <c r="C8" s="275" t="str">
        <f>IF('jaarrek. 1819 begroting 1920'!B29&lt;&gt;"",'jaarrek. 1819 begroting 1920'!B29,"")</f>
        <v>Kosten interne competitie (incl. ALV)</v>
      </c>
      <c r="D8" s="283">
        <f>IF('jaarrek. 1819 begroting 1920'!C29&lt;&gt;"",'jaarrek. 1819 begroting 1920'!C29,"")</f>
        <v>160</v>
      </c>
      <c r="E8" s="279" t="str">
        <f>IF('jaarrek. 1819 begroting 1920'!D29&lt;&gt;"",'jaarrek. 1819 begroting 1920'!D29,"")</f>
        <v/>
      </c>
      <c r="F8" s="283">
        <f>IF('jaarrek. 1819 begroting 1920'!G29&lt;&gt;"",'jaarrek. 1819 begroting 1920'!G29,"")</f>
        <v>125.08</v>
      </c>
      <c r="G8" s="284" t="str">
        <f>IF('jaarrek. 1819 begroting 1920'!H29&lt;&gt;"",'jaarrek. 1819 begroting 1920'!H29,"")</f>
        <v/>
      </c>
      <c r="H8" s="278">
        <f>IF('jaarrek. 1819 begroting 1920'!K29&lt;&gt;"",'jaarrek. 1819 begroting 1920'!K29,"")</f>
        <v>130</v>
      </c>
      <c r="I8" s="284" t="str">
        <f>IF('jaarrek. 1819 begroting 1920'!L29&lt;&gt;"",'jaarrek. 1819 begroting 1920'!L29,"")</f>
        <v/>
      </c>
    </row>
    <row r="9" spans="2:9" ht="14.1" customHeight="1" x14ac:dyDescent="0.25">
      <c r="B9" s="273">
        <f>IF('jaarrek. 1819 begroting 1920'!A30&lt;&gt;"",'jaarrek. 1819 begroting 1920'!A30,"")</f>
        <v>22</v>
      </c>
      <c r="C9" s="275" t="str">
        <f>IF('jaarrek. 1819 begroting 1920'!B30&lt;&gt;"",'jaarrek. 1819 begroting 1920'!B30,"")</f>
        <v>Kosten externe competitie (incl. Brandstof)</v>
      </c>
      <c r="D9" s="283">
        <f>IF('jaarrek. 1819 begroting 1920'!C30&lt;&gt;"",'jaarrek. 1819 begroting 1920'!C30,"")</f>
        <v>210</v>
      </c>
      <c r="E9" s="279" t="str">
        <f>IF('jaarrek. 1819 begroting 1920'!D30&lt;&gt;"",'jaarrek. 1819 begroting 1920'!D30,"")</f>
        <v/>
      </c>
      <c r="F9" s="283">
        <f>IF('jaarrek. 1819 begroting 1920'!G30&lt;&gt;"",'jaarrek. 1819 begroting 1920'!G30,"")</f>
        <v>302.10000000000002</v>
      </c>
      <c r="G9" s="284" t="str">
        <f>IF('jaarrek. 1819 begroting 1920'!H30&lt;&gt;"",'jaarrek. 1819 begroting 1920'!H30,"")</f>
        <v/>
      </c>
      <c r="H9" s="278">
        <f>IF('jaarrek. 1819 begroting 1920'!K30&lt;&gt;"",'jaarrek. 1819 begroting 1920'!K30,"")</f>
        <v>400</v>
      </c>
      <c r="I9" s="284" t="str">
        <f>IF('jaarrek. 1819 begroting 1920'!L30&lt;&gt;"",'jaarrek. 1819 begroting 1920'!L30,"")</f>
        <v/>
      </c>
    </row>
    <row r="10" spans="2:9" ht="14.1" customHeight="1" x14ac:dyDescent="0.25">
      <c r="B10" s="273">
        <f>IF('jaarrek. 1819 begroting 1920'!A31&lt;&gt;"",'jaarrek. 1819 begroting 1920'!A31,"")</f>
        <v>23</v>
      </c>
      <c r="C10" s="275" t="str">
        <f>IF('jaarrek. 1819 begroting 1920'!B31&lt;&gt;"",'jaarrek. 1819 begroting 1920'!B31,"")</f>
        <v xml:space="preserve">Opbrengst ZAK </v>
      </c>
      <c r="D10" s="283" t="str">
        <f>IF('jaarrek. 1819 begroting 1920'!C31&lt;&gt;"",'jaarrek. 1819 begroting 1920'!C31,"")</f>
        <v/>
      </c>
      <c r="E10" s="279">
        <f>IF('jaarrek. 1819 begroting 1920'!D31&lt;&gt;"",'jaarrek. 1819 begroting 1920'!D31,"")</f>
        <v>400</v>
      </c>
      <c r="F10" s="283" t="str">
        <f>IF('jaarrek. 1819 begroting 1920'!G31&lt;&gt;"",'jaarrek. 1819 begroting 1920'!G31,"")</f>
        <v/>
      </c>
      <c r="G10" s="284">
        <f>IF('jaarrek. 1819 begroting 1920'!H31&lt;&gt;"",'jaarrek. 1819 begroting 1920'!H31,"")</f>
        <v>487.76</v>
      </c>
      <c r="H10" s="278" t="str">
        <f>IF('jaarrek. 1819 begroting 1920'!K31&lt;&gt;"",'jaarrek. 1819 begroting 1920'!K31,"")</f>
        <v/>
      </c>
      <c r="I10" s="284">
        <f>IF('jaarrek. 1819 begroting 1920'!L31&lt;&gt;"",'jaarrek. 1819 begroting 1920'!L31,"")</f>
        <v>500</v>
      </c>
    </row>
    <row r="11" spans="2:9" ht="14.1" customHeight="1" x14ac:dyDescent="0.25">
      <c r="B11" s="273">
        <f>IF('jaarrek. 1819 begroting 1920'!A32&lt;&gt;"",'jaarrek. 1819 begroting 1920'!A32,"")</f>
        <v>24</v>
      </c>
      <c r="C11" s="275" t="str">
        <f>IF('jaarrek. 1819 begroting 1920'!B32&lt;&gt;"",'jaarrek. 1819 begroting 1920'!B32,"")</f>
        <v>Kosten zaalhuur</v>
      </c>
      <c r="D11" s="283">
        <f>IF('jaarrek. 1819 begroting 1920'!C32&lt;&gt;"",'jaarrek. 1819 begroting 1920'!C32,"")</f>
        <v>4500</v>
      </c>
      <c r="E11" s="279" t="str">
        <f>IF('jaarrek. 1819 begroting 1920'!D32&lt;&gt;"",'jaarrek. 1819 begroting 1920'!D32,"")</f>
        <v/>
      </c>
      <c r="F11" s="283">
        <f>IF('jaarrek. 1819 begroting 1920'!G32&lt;&gt;"",'jaarrek. 1819 begroting 1920'!G32,"")</f>
        <v>4449</v>
      </c>
      <c r="G11" s="284" t="str">
        <f>IF('jaarrek. 1819 begroting 1920'!H32&lt;&gt;"",'jaarrek. 1819 begroting 1920'!H32,"")</f>
        <v/>
      </c>
      <c r="H11" s="278">
        <f>IF('jaarrek. 1819 begroting 1920'!K32&lt;&gt;"",'jaarrek. 1819 begroting 1920'!K32,"")</f>
        <v>3540</v>
      </c>
      <c r="I11" s="284" t="str">
        <f>IF('jaarrek. 1819 begroting 1920'!L32&lt;&gt;"",'jaarrek. 1819 begroting 1920'!L32,"")</f>
        <v/>
      </c>
    </row>
    <row r="12" spans="2:9" ht="14.1" customHeight="1" x14ac:dyDescent="0.25">
      <c r="B12" s="273">
        <f>IF('jaarrek. 1819 begroting 1920'!A33&lt;&gt;"",'jaarrek. 1819 begroting 1920'!A33,"")</f>
        <v>25</v>
      </c>
      <c r="C12" s="275" t="str">
        <f>IF('jaarrek. 1819 begroting 1920'!B33&lt;&gt;"",'jaarrek. 1819 begroting 1920'!B33,"")</f>
        <v>SGS contributie</v>
      </c>
      <c r="D12" s="283">
        <f>IF('jaarrek. 1819 begroting 1920'!C33&lt;&gt;"",'jaarrek. 1819 begroting 1920'!C33,"")</f>
        <v>2700</v>
      </c>
      <c r="E12" s="279" t="str">
        <f>IF('jaarrek. 1819 begroting 1920'!D33&lt;&gt;"",'jaarrek. 1819 begroting 1920'!D33,"")</f>
        <v/>
      </c>
      <c r="F12" s="283">
        <f>IF('jaarrek. 1819 begroting 1920'!G33&lt;&gt;"",'jaarrek. 1819 begroting 1920'!G33,"")</f>
        <v>2992.81</v>
      </c>
      <c r="G12" s="284" t="str">
        <f>IF('jaarrek. 1819 begroting 1920'!H33&lt;&gt;"",'jaarrek. 1819 begroting 1920'!H33,"")</f>
        <v/>
      </c>
      <c r="H12" s="278">
        <f>IF('jaarrek. 1819 begroting 1920'!K33&lt;&gt;"",'jaarrek. 1819 begroting 1920'!K33,"")</f>
        <v>3450</v>
      </c>
      <c r="I12" s="284" t="str">
        <f>IF('jaarrek. 1819 begroting 1920'!L33&lt;&gt;"",'jaarrek. 1819 begroting 1920'!L33,"")</f>
        <v/>
      </c>
    </row>
    <row r="13" spans="2:9" ht="14.1" customHeight="1" x14ac:dyDescent="0.25">
      <c r="B13" s="273">
        <f>IF('jaarrek. 1819 begroting 1920'!A34&lt;&gt;"",'jaarrek. 1819 begroting 1920'!A34,"")</f>
        <v>26</v>
      </c>
      <c r="C13" s="275" t="str">
        <f>IF('jaarrek. 1819 begroting 1920'!B34&lt;&gt;"",'jaarrek. 1819 begroting 1920'!B34,"")</f>
        <v>Kosten trofeeën</v>
      </c>
      <c r="D13" s="283">
        <f>IF('jaarrek. 1819 begroting 1920'!C34&lt;&gt;"",'jaarrek. 1819 begroting 1920'!C34,"")</f>
        <v>130</v>
      </c>
      <c r="E13" s="279" t="str">
        <f>IF('jaarrek. 1819 begroting 1920'!D34&lt;&gt;"",'jaarrek. 1819 begroting 1920'!D34,"")</f>
        <v/>
      </c>
      <c r="F13" s="283" t="str">
        <f>IF('jaarrek. 1819 begroting 1920'!G34&lt;&gt;"",'jaarrek. 1819 begroting 1920'!G34,"")</f>
        <v/>
      </c>
      <c r="G13" s="284" t="str">
        <f>IF('jaarrek. 1819 begroting 1920'!H34&lt;&gt;"",'jaarrek. 1819 begroting 1920'!H34,"")</f>
        <v/>
      </c>
      <c r="H13" s="278">
        <f>IF('jaarrek. 1819 begroting 1920'!K34&lt;&gt;"",'jaarrek. 1819 begroting 1920'!K34,"")</f>
        <v>350</v>
      </c>
      <c r="I13" s="284" t="str">
        <f>IF('jaarrek. 1819 begroting 1920'!L34&lt;&gt;"",'jaarrek. 1819 begroting 1920'!L34,"")</f>
        <v/>
      </c>
    </row>
    <row r="14" spans="2:9" ht="14.1" customHeight="1" x14ac:dyDescent="0.25">
      <c r="B14" s="273">
        <f>IF('jaarrek. 1819 begroting 1920'!A35&lt;&gt;"",'jaarrek. 1819 begroting 1920'!A35,"")</f>
        <v>27</v>
      </c>
      <c r="C14" s="275" t="str">
        <f>IF('jaarrek. 1819 begroting 1920'!B35&lt;&gt;"",'jaarrek. 1819 begroting 1920'!B35,"")</f>
        <v>Kosten representatie</v>
      </c>
      <c r="D14" s="283">
        <f>IF('jaarrek. 1819 begroting 1920'!C35&lt;&gt;"",'jaarrek. 1819 begroting 1920'!C35,"")</f>
        <v>0</v>
      </c>
      <c r="E14" s="279" t="str">
        <f>IF('jaarrek. 1819 begroting 1920'!D35&lt;&gt;"",'jaarrek. 1819 begroting 1920'!D35,"")</f>
        <v/>
      </c>
      <c r="F14" s="283">
        <f>IF('jaarrek. 1819 begroting 1920'!G35&lt;&gt;"",'jaarrek. 1819 begroting 1920'!G35,"")</f>
        <v>48.1</v>
      </c>
      <c r="G14" s="284" t="str">
        <f>IF('jaarrek. 1819 begroting 1920'!H35&lt;&gt;"",'jaarrek. 1819 begroting 1920'!H35,"")</f>
        <v/>
      </c>
      <c r="H14" s="278">
        <f>IF('jaarrek. 1819 begroting 1920'!K35&lt;&gt;"",'jaarrek. 1819 begroting 1920'!K35,"")</f>
        <v>50</v>
      </c>
      <c r="I14" s="284" t="str">
        <f>IF('jaarrek. 1819 begroting 1920'!L35&lt;&gt;"",'jaarrek. 1819 begroting 1920'!L35,"")</f>
        <v/>
      </c>
    </row>
    <row r="15" spans="2:9" ht="14.1" customHeight="1" x14ac:dyDescent="0.25">
      <c r="B15" s="273">
        <f>IF('jaarrek. 1819 begroting 1920'!A36&lt;&gt;"",'jaarrek. 1819 begroting 1920'!A36,"")</f>
        <v>28</v>
      </c>
      <c r="C15" s="275" t="str">
        <f>IF('jaarrek. 1819 begroting 1920'!B36&lt;&gt;"",'jaarrek. 1819 begroting 1920'!B36,"")</f>
        <v>Kosten administratie</v>
      </c>
      <c r="D15" s="283">
        <f>IF('jaarrek. 1819 begroting 1920'!C36&lt;&gt;"",'jaarrek. 1819 begroting 1920'!C36,"")</f>
        <v>0</v>
      </c>
      <c r="E15" s="279" t="str">
        <f>IF('jaarrek. 1819 begroting 1920'!D36&lt;&gt;"",'jaarrek. 1819 begroting 1920'!D36,"")</f>
        <v/>
      </c>
      <c r="F15" s="283">
        <f>IF('jaarrek. 1819 begroting 1920'!G36&lt;&gt;"",'jaarrek. 1819 begroting 1920'!G36,"")</f>
        <v>7.5</v>
      </c>
      <c r="G15" s="284" t="str">
        <f>IF('jaarrek. 1819 begroting 1920'!H36&lt;&gt;"",'jaarrek. 1819 begroting 1920'!H36,"")</f>
        <v/>
      </c>
      <c r="H15" s="278" t="str">
        <f>IF('jaarrek. 1819 begroting 1920'!K36&lt;&gt;"",'jaarrek. 1819 begroting 1920'!K36,"")</f>
        <v/>
      </c>
      <c r="I15" s="284" t="str">
        <f>IF('jaarrek. 1819 begroting 1920'!L36&lt;&gt;"",'jaarrek. 1819 begroting 1920'!L36,"")</f>
        <v/>
      </c>
    </row>
    <row r="16" spans="2:9" ht="14.1" customHeight="1" x14ac:dyDescent="0.25">
      <c r="B16" s="273">
        <f>IF('jaarrek. 1819 begroting 1920'!A37&lt;&gt;"",'jaarrek. 1819 begroting 1920'!A37,"")</f>
        <v>29</v>
      </c>
      <c r="C16" s="275" t="str">
        <f>IF('jaarrek. 1819 begroting 1920'!B37&lt;&gt;"",'jaarrek. 1819 begroting 1920'!B37,"")</f>
        <v>Kosten website</v>
      </c>
      <c r="D16" s="283">
        <f>IF('jaarrek. 1819 begroting 1920'!C37&lt;&gt;"",'jaarrek. 1819 begroting 1920'!C37,"")</f>
        <v>120</v>
      </c>
      <c r="E16" s="279" t="str">
        <f>IF('jaarrek. 1819 begroting 1920'!D37&lt;&gt;"",'jaarrek. 1819 begroting 1920'!D37,"")</f>
        <v/>
      </c>
      <c r="F16" s="283">
        <f>IF('jaarrek. 1819 begroting 1920'!G37&lt;&gt;"",'jaarrek. 1819 begroting 1920'!G37,"")</f>
        <v>95.59</v>
      </c>
      <c r="G16" s="284" t="str">
        <f>IF('jaarrek. 1819 begroting 1920'!H37&lt;&gt;"",'jaarrek. 1819 begroting 1920'!H37,"")</f>
        <v/>
      </c>
      <c r="H16" s="278">
        <f>IF('jaarrek. 1819 begroting 1920'!K37&lt;&gt;"",'jaarrek. 1819 begroting 1920'!K37,"")</f>
        <v>100</v>
      </c>
      <c r="I16" s="284" t="str">
        <f>IF('jaarrek. 1819 begroting 1920'!L37&lt;&gt;"",'jaarrek. 1819 begroting 1920'!L37,"")</f>
        <v/>
      </c>
    </row>
    <row r="17" spans="1:9" ht="14.1" customHeight="1" x14ac:dyDescent="0.25">
      <c r="B17" s="273">
        <f>IF('jaarrek. 1819 begroting 1920'!A38&lt;&gt;"",'jaarrek. 1819 begroting 1920'!A38,"")</f>
        <v>30</v>
      </c>
      <c r="C17" s="275" t="str">
        <f>IF('jaarrek. 1819 begroting 1920'!B38&lt;&gt;"",'jaarrek. 1819 begroting 1920'!B38,"")</f>
        <v>Kosten materiaalverzekering &amp; KvK</v>
      </c>
      <c r="D17" s="283">
        <f>IF('jaarrek. 1819 begroting 1920'!C38&lt;&gt;"",'jaarrek. 1819 begroting 1920'!C38,"")</f>
        <v>26</v>
      </c>
      <c r="E17" s="279" t="str">
        <f>IF('jaarrek. 1819 begroting 1920'!D38&lt;&gt;"",'jaarrek. 1819 begroting 1920'!D38,"")</f>
        <v/>
      </c>
      <c r="F17" s="283">
        <f>IF('jaarrek. 1819 begroting 1920'!G38&lt;&gt;"",'jaarrek. 1819 begroting 1920'!G38,"")</f>
        <v>25.86</v>
      </c>
      <c r="G17" s="284" t="str">
        <f>IF('jaarrek. 1819 begroting 1920'!H38&lt;&gt;"",'jaarrek. 1819 begroting 1920'!H38,"")</f>
        <v/>
      </c>
      <c r="H17" s="278">
        <f>IF('jaarrek. 1819 begroting 1920'!K38&lt;&gt;"",'jaarrek. 1819 begroting 1920'!K38,"")</f>
        <v>26</v>
      </c>
      <c r="I17" s="284" t="str">
        <f>IF('jaarrek. 1819 begroting 1920'!L38&lt;&gt;"",'jaarrek. 1819 begroting 1920'!L38,"")</f>
        <v/>
      </c>
    </row>
    <row r="18" spans="1:9" ht="14.1" customHeight="1" x14ac:dyDescent="0.25">
      <c r="B18" s="273">
        <f>IF('jaarrek. 1819 begroting 1920'!A39&lt;&gt;"",'jaarrek. 1819 begroting 1920'!A39,"")</f>
        <v>31</v>
      </c>
      <c r="C18" s="275" t="str">
        <f>IF('jaarrek. 1819 begroting 1920'!B39&lt;&gt;"",'jaarrek. 1819 begroting 1920'!B39,"")</f>
        <v>Diverse kosten</v>
      </c>
      <c r="D18" s="283">
        <f>IF('jaarrek. 1819 begroting 1920'!C39&lt;&gt;"",'jaarrek. 1819 begroting 1920'!C39,"")</f>
        <v>0</v>
      </c>
      <c r="E18" s="279" t="str">
        <f>IF('jaarrek. 1819 begroting 1920'!D39&lt;&gt;"",'jaarrek. 1819 begroting 1920'!D39,"")</f>
        <v/>
      </c>
      <c r="F18" s="283">
        <f>IF('jaarrek. 1819 begroting 1920'!G39&lt;&gt;"",'jaarrek. 1819 begroting 1920'!G39,"")</f>
        <v>60</v>
      </c>
      <c r="G18" s="284" t="str">
        <f>IF('jaarrek. 1819 begroting 1920'!H39&lt;&gt;"",'jaarrek. 1819 begroting 1920'!H39,"")</f>
        <v/>
      </c>
      <c r="H18" s="278">
        <f>IF('jaarrek. 1819 begroting 1920'!K39&lt;&gt;"",'jaarrek. 1819 begroting 1920'!K39,"")</f>
        <v>60</v>
      </c>
      <c r="I18" s="284" t="str">
        <f>IF('jaarrek. 1819 begroting 1920'!L39&lt;&gt;"",'jaarrek. 1819 begroting 1920'!L39,"")</f>
        <v/>
      </c>
    </row>
    <row r="19" spans="1:9" ht="14.1" customHeight="1" x14ac:dyDescent="0.25">
      <c r="B19" s="273">
        <f>IF('jaarrek. 1819 begroting 1920'!A40&lt;&gt;"",'jaarrek. 1819 begroting 1920'!A40,"")</f>
        <v>32</v>
      </c>
      <c r="C19" s="275" t="str">
        <f>IF('jaarrek. 1819 begroting 1920'!B40&lt;&gt;"",'jaarrek. 1819 begroting 1920'!B40,"")</f>
        <v>Diverse opbrengsten (notatieboekjes)</v>
      </c>
      <c r="D19" s="283" t="str">
        <f>IF('jaarrek. 1819 begroting 1920'!C40&lt;&gt;"",'jaarrek. 1819 begroting 1920'!C40,"")</f>
        <v/>
      </c>
      <c r="E19" s="279">
        <f>IF('jaarrek. 1819 begroting 1920'!D40&lt;&gt;"",'jaarrek. 1819 begroting 1920'!D40,"")</f>
        <v>120</v>
      </c>
      <c r="F19" s="283" t="str">
        <f>IF('jaarrek. 1819 begroting 1920'!G40&lt;&gt;"",'jaarrek. 1819 begroting 1920'!G40,"")</f>
        <v/>
      </c>
      <c r="G19" s="284">
        <f>IF('jaarrek. 1819 begroting 1920'!H40&lt;&gt;"",'jaarrek. 1819 begroting 1920'!H40,"")</f>
        <v>48</v>
      </c>
      <c r="H19" s="278" t="str">
        <f>IF('jaarrek. 1819 begroting 1920'!K40&lt;&gt;"",'jaarrek. 1819 begroting 1920'!K40,"")</f>
        <v/>
      </c>
      <c r="I19" s="284">
        <f>IF('jaarrek. 1819 begroting 1920'!L40&lt;&gt;"",'jaarrek. 1819 begroting 1920'!L40,"")</f>
        <v>50</v>
      </c>
    </row>
    <row r="20" spans="1:9" ht="14.1" customHeight="1" x14ac:dyDescent="0.25">
      <c r="B20" s="273">
        <f>IF('jaarrek. 1819 begroting 1920'!A41&lt;&gt;"",'jaarrek. 1819 begroting 1920'!A41,"")</f>
        <v>33</v>
      </c>
      <c r="C20" s="275" t="str">
        <f>IF('jaarrek. 1819 begroting 1920'!B41&lt;&gt;"",'jaarrek. 1819 begroting 1920'!B41,"")</f>
        <v>Kosten alternatieve avonden</v>
      </c>
      <c r="D20" s="283">
        <f>IF('jaarrek. 1819 begroting 1920'!C41&lt;&gt;"",'jaarrek. 1819 begroting 1920'!C41,"")</f>
        <v>80</v>
      </c>
      <c r="E20" s="279" t="str">
        <f>IF('jaarrek. 1819 begroting 1920'!D41&lt;&gt;"",'jaarrek. 1819 begroting 1920'!D41,"")</f>
        <v/>
      </c>
      <c r="F20" s="283">
        <f>IF('jaarrek. 1819 begroting 1920'!G41&lt;&gt;"",'jaarrek. 1819 begroting 1920'!G41,"")</f>
        <v>44.71</v>
      </c>
      <c r="G20" s="284" t="str">
        <f>IF('jaarrek. 1819 begroting 1920'!H41&lt;&gt;"",'jaarrek. 1819 begroting 1920'!H41,"")</f>
        <v/>
      </c>
      <c r="H20" s="278">
        <f>IF('jaarrek. 1819 begroting 1920'!K41&lt;&gt;"",'jaarrek. 1819 begroting 1920'!K41,"")</f>
        <v>75</v>
      </c>
      <c r="I20" s="284" t="str">
        <f>IF('jaarrek. 1819 begroting 1920'!L41&lt;&gt;"",'jaarrek. 1819 begroting 1920'!L41,"")</f>
        <v/>
      </c>
    </row>
    <row r="21" spans="1:9" ht="14.1" customHeight="1" x14ac:dyDescent="0.25">
      <c r="B21" s="273">
        <f>IF('jaarrek. 1819 begroting 1920'!A42&lt;&gt;"",'jaarrek. 1819 begroting 1920'!A42,"")</f>
        <v>34</v>
      </c>
      <c r="C21" s="275" t="str">
        <f>IF('jaarrek. 1819 begroting 1920'!B42&lt;&gt;"",'jaarrek. 1819 begroting 1920'!B42,"")</f>
        <v>resultaat rapidtoernooi</v>
      </c>
      <c r="D21" s="283">
        <f>IF('jaarrek. 1819 begroting 1920'!C42&lt;&gt;"",'jaarrek. 1819 begroting 1920'!C42,"")</f>
        <v>0</v>
      </c>
      <c r="E21" s="279" t="str">
        <f>IF('jaarrek. 1819 begroting 1920'!D42&lt;&gt;"",'jaarrek. 1819 begroting 1920'!D42,"")</f>
        <v/>
      </c>
      <c r="F21" s="283" t="str">
        <f>IF('jaarrek. 1819 begroting 1920'!G42&lt;&gt;"",'jaarrek. 1819 begroting 1920'!G42,"")</f>
        <v/>
      </c>
      <c r="G21" s="284">
        <f>IF('jaarrek. 1819 begroting 1920'!H42&lt;&gt;"",'jaarrek. 1819 begroting 1920'!H42,"")</f>
        <v>96.72</v>
      </c>
      <c r="H21" s="278" t="str">
        <f>IF('jaarrek. 1819 begroting 1920'!K42&lt;&gt;"",'jaarrek. 1819 begroting 1920'!K42,"")</f>
        <v/>
      </c>
      <c r="I21" s="284">
        <f>IF('jaarrek. 1819 begroting 1920'!L42&lt;&gt;"",'jaarrek. 1819 begroting 1920'!L42,"")</f>
        <v>50</v>
      </c>
    </row>
    <row r="22" spans="1:9" ht="14.1" customHeight="1" x14ac:dyDescent="0.25">
      <c r="B22" s="273">
        <f>IF('jaarrek. 1819 begroting 1920'!A43&lt;&gt;"",'jaarrek. 1819 begroting 1920'!A43,"")</f>
        <v>35</v>
      </c>
      <c r="C22" s="275" t="str">
        <f>IF('jaarrek. 1819 begroting 1920'!B43&lt;&gt;"",'jaarrek. 1819 begroting 1920'!B43,"")</f>
        <v>Sponsoren rapid toernooi</v>
      </c>
      <c r="D22" s="283" t="str">
        <f>IF('jaarrek. 1819 begroting 1920'!C43&lt;&gt;"",'jaarrek. 1819 begroting 1920'!C43,"")</f>
        <v/>
      </c>
      <c r="E22" s="279">
        <f>IF('jaarrek. 1819 begroting 1920'!D43&lt;&gt;"",'jaarrek. 1819 begroting 1920'!D43,"")</f>
        <v>50</v>
      </c>
      <c r="F22" s="283" t="str">
        <f>IF('jaarrek. 1819 begroting 1920'!G43&lt;&gt;"",'jaarrek. 1819 begroting 1920'!G43,"")</f>
        <v/>
      </c>
      <c r="G22" s="284">
        <f>IF('jaarrek. 1819 begroting 1920'!H43&lt;&gt;"",'jaarrek. 1819 begroting 1920'!H43,"")</f>
        <v>0</v>
      </c>
      <c r="H22" s="278" t="str">
        <f>IF('jaarrek. 1819 begroting 1920'!K43&lt;&gt;"",'jaarrek. 1819 begroting 1920'!K43,"")</f>
        <v/>
      </c>
      <c r="I22" s="284">
        <f>IF('jaarrek. 1819 begroting 1920'!L43&lt;&gt;"",'jaarrek. 1819 begroting 1920'!L43,"")</f>
        <v>50</v>
      </c>
    </row>
    <row r="23" spans="1:9" ht="14.1" customHeight="1" x14ac:dyDescent="0.25">
      <c r="B23" s="273">
        <f>IF('jaarrek. 1819 begroting 1920'!A44&lt;&gt;"",'jaarrek. 1819 begroting 1920'!A44,"")</f>
        <v>36</v>
      </c>
      <c r="C23" s="275" t="str">
        <f>IF('jaarrek. 1819 begroting 1920'!B44&lt;&gt;"",'jaarrek. 1819 begroting 1920'!B44,"")</f>
        <v>Kosten kersttoernooi</v>
      </c>
      <c r="D23" s="283">
        <f>IF('jaarrek. 1819 begroting 1920'!C44&lt;&gt;"",'jaarrek. 1819 begroting 1920'!C44,"")</f>
        <v>30</v>
      </c>
      <c r="E23" s="279" t="str">
        <f>IF('jaarrek. 1819 begroting 1920'!D44&lt;&gt;"",'jaarrek. 1819 begroting 1920'!D44,"")</f>
        <v/>
      </c>
      <c r="F23" s="283">
        <f>IF('jaarrek. 1819 begroting 1920'!G44&lt;&gt;"",'jaarrek. 1819 begroting 1920'!G44,"")</f>
        <v>33.799999999999997</v>
      </c>
      <c r="G23" s="284" t="str">
        <f>IF('jaarrek. 1819 begroting 1920'!H44&lt;&gt;"",'jaarrek. 1819 begroting 1920'!H44,"")</f>
        <v/>
      </c>
      <c r="H23" s="278">
        <f>IF('jaarrek. 1819 begroting 1920'!K44&lt;&gt;"",'jaarrek. 1819 begroting 1920'!K44,"")</f>
        <v>35</v>
      </c>
      <c r="I23" s="284" t="str">
        <f>IF('jaarrek. 1819 begroting 1920'!L44&lt;&gt;"",'jaarrek. 1819 begroting 1920'!L44,"")</f>
        <v/>
      </c>
    </row>
    <row r="24" spans="1:9" ht="14.1" customHeight="1" x14ac:dyDescent="0.25">
      <c r="A24" s="299" t="s">
        <v>328</v>
      </c>
      <c r="B24" s="276">
        <f>IF('jaarrek. 1819 begroting 1920'!A47&lt;&gt;"",'jaarrek. 1819 begroting 1920'!A47,"")</f>
        <v>37</v>
      </c>
      <c r="C24" s="275" t="str">
        <f>IF('jaarrek. 1819 begroting 1920'!B47&lt;&gt;"",'jaarrek. 1819 begroting 1920'!B47,"")</f>
        <v>Verhuur Digiborden</v>
      </c>
      <c r="D24" s="283" t="str">
        <f>IF('jaarrek. 1819 begroting 1920'!C47&lt;&gt;"",'jaarrek. 1819 begroting 1920'!C47,"")</f>
        <v/>
      </c>
      <c r="E24" s="279">
        <f>IF('jaarrek. 1819 begroting 1920'!D47&lt;&gt;"",'jaarrek. 1819 begroting 1920'!D47,"")</f>
        <v>850</v>
      </c>
      <c r="F24" s="283" t="str">
        <f>IF('jaarrek. 1819 begroting 1920'!G47&lt;&gt;"",'jaarrek. 1819 begroting 1920'!G47,"")</f>
        <v/>
      </c>
      <c r="G24" s="284">
        <f>IF('jaarrek. 1819 begroting 1920'!H47&lt;&gt;"",'jaarrek. 1819 begroting 1920'!H47,"")</f>
        <v>910</v>
      </c>
      <c r="H24" s="278" t="str">
        <f>IF('jaarrek. 1819 begroting 1920'!K47&lt;&gt;"",'jaarrek. 1819 begroting 1920'!K47,"")</f>
        <v/>
      </c>
      <c r="I24" s="284">
        <f>IF('jaarrek. 1819 begroting 1920'!L47&lt;&gt;"",'jaarrek. 1819 begroting 1920'!L47,"")</f>
        <v>800</v>
      </c>
    </row>
    <row r="25" spans="1:9" ht="14.1" customHeight="1" x14ac:dyDescent="0.25">
      <c r="A25" s="300"/>
      <c r="B25" s="273">
        <f>IF('jaarrek. 1819 begroting 1920'!A48&lt;&gt;"",'jaarrek. 1819 begroting 1920'!A48,"")</f>
        <v>38</v>
      </c>
      <c r="C25" s="275" t="str">
        <f>IF('jaarrek. 1819 begroting 1920'!B48&lt;&gt;"",'jaarrek. 1819 begroting 1920'!B48,"")</f>
        <v>Kosten Digiborden</v>
      </c>
      <c r="D25" s="283">
        <f>IF('jaarrek. 1819 begroting 1920'!C48&lt;&gt;"",'jaarrek. 1819 begroting 1920'!C48,"")</f>
        <v>150</v>
      </c>
      <c r="E25" s="279" t="str">
        <f>IF('jaarrek. 1819 begroting 1920'!D48&lt;&gt;"",'jaarrek. 1819 begroting 1920'!D48,"")</f>
        <v/>
      </c>
      <c r="F25" s="283">
        <f>IF('jaarrek. 1819 begroting 1920'!G48&lt;&gt;"",'jaarrek. 1819 begroting 1920'!G48,"")</f>
        <v>353.19</v>
      </c>
      <c r="G25" s="284" t="str">
        <f>IF('jaarrek. 1819 begroting 1920'!H48&lt;&gt;"",'jaarrek. 1819 begroting 1920'!H48,"")</f>
        <v/>
      </c>
      <c r="H25" s="278">
        <f>IF('jaarrek. 1819 begroting 1920'!K48&lt;&gt;"",'jaarrek. 1819 begroting 1920'!K48,"")</f>
        <v>150</v>
      </c>
      <c r="I25" s="284" t="str">
        <f>IF('jaarrek. 1819 begroting 1920'!L48&lt;&gt;"",'jaarrek. 1819 begroting 1920'!L48,"")</f>
        <v/>
      </c>
    </row>
    <row r="26" spans="1:9" ht="14.1" customHeight="1" x14ac:dyDescent="0.25">
      <c r="A26" s="301"/>
      <c r="B26" s="277">
        <f>IF('jaarrek. 1819 begroting 1920'!A49&lt;&gt;"",'jaarrek. 1819 begroting 1920'!A49,"")</f>
        <v>39</v>
      </c>
      <c r="C26" s="275" t="str">
        <f>IF('jaarrek. 1819 begroting 1920'!B49&lt;&gt;"",'jaarrek. 1819 begroting 1920'!B49,"")</f>
        <v>Reserve Digiborden (verlies) of winst</v>
      </c>
      <c r="D26" s="283">
        <f>IF('jaarrek. 1819 begroting 1920'!C49&lt;&gt;"",'jaarrek. 1819 begroting 1920'!C49,"")</f>
        <v>425</v>
      </c>
      <c r="E26" s="279">
        <f>IF('jaarrek. 1819 begroting 1920'!D49&lt;&gt;"",'jaarrek. 1819 begroting 1920'!D49,"")</f>
        <v>150</v>
      </c>
      <c r="F26" s="283">
        <f>IF('jaarrek. 1819 begroting 1920'!G49&lt;&gt;"",'jaarrek. 1819 begroting 1920'!G49,"")</f>
        <v>455</v>
      </c>
      <c r="G26" s="284">
        <f>IF('jaarrek. 1819 begroting 1920'!H49&lt;&gt;"",'jaarrek. 1819 begroting 1920'!H49,"")</f>
        <v>353.19</v>
      </c>
      <c r="H26" s="278">
        <f>IF('jaarrek. 1819 begroting 1920'!K49&lt;&gt;"",'jaarrek. 1819 begroting 1920'!K49,"")</f>
        <v>650</v>
      </c>
      <c r="I26" s="284" t="str">
        <f>IF('jaarrek. 1819 begroting 1920'!L49&lt;&gt;"",'jaarrek. 1819 begroting 1920'!L49,"")</f>
        <v/>
      </c>
    </row>
    <row r="27" spans="1:9" ht="14.1" customHeight="1" x14ac:dyDescent="0.25">
      <c r="A27" s="302" t="s">
        <v>334</v>
      </c>
      <c r="B27" s="273">
        <f>IF('jaarrek. 1819 begroting 1920'!A52&lt;&gt;"",'jaarrek. 1819 begroting 1920'!A52,"")</f>
        <v>40</v>
      </c>
      <c r="C27" s="275" t="str">
        <f>IF('jaarrek. 1819 begroting 1920'!B52&lt;&gt;"",'jaarrek. 1819 begroting 1920'!B52,"")</f>
        <v>Verhuur Klokken</v>
      </c>
      <c r="D27" s="283" t="str">
        <f>IF('jaarrek. 1819 begroting 1920'!C52&lt;&gt;"",'jaarrek. 1819 begroting 1920'!C52,"")</f>
        <v/>
      </c>
      <c r="E27" s="279" t="str">
        <f>IF('jaarrek. 1819 begroting 1920'!D52&lt;&gt;"",'jaarrek. 1819 begroting 1920'!D52,"")</f>
        <v/>
      </c>
      <c r="F27" s="283" t="str">
        <f>IF('jaarrek. 1819 begroting 1920'!G52&lt;&gt;"",'jaarrek. 1819 begroting 1920'!G52,"")</f>
        <v/>
      </c>
      <c r="G27" s="284" t="str">
        <f>IF('jaarrek. 1819 begroting 1920'!H52&lt;&gt;"",'jaarrek. 1819 begroting 1920'!H52,"")</f>
        <v/>
      </c>
      <c r="H27" s="278" t="str">
        <f>IF('jaarrek. 1819 begroting 1920'!K52&lt;&gt;"",'jaarrek. 1819 begroting 1920'!K52,"")</f>
        <v/>
      </c>
      <c r="I27" s="284" t="str">
        <f>IF('jaarrek. 1819 begroting 1920'!L52&lt;&gt;"",'jaarrek. 1819 begroting 1920'!L52,"")</f>
        <v/>
      </c>
    </row>
    <row r="28" spans="1:9" ht="14.1" customHeight="1" x14ac:dyDescent="0.25">
      <c r="A28" s="302"/>
      <c r="B28" s="273">
        <f>IF('jaarrek. 1819 begroting 1920'!A53&lt;&gt;"",'jaarrek. 1819 begroting 1920'!A53,"")</f>
        <v>41</v>
      </c>
      <c r="C28" s="275" t="str">
        <f>IF('jaarrek. 1819 begroting 1920'!B53&lt;&gt;"",'jaarrek. 1819 begroting 1920'!B53,"")</f>
        <v>Kosten aanschaf materiaal</v>
      </c>
      <c r="D28" s="283">
        <f>IF('jaarrek. 1819 begroting 1920'!C53&lt;&gt;"",'jaarrek. 1819 begroting 1920'!C53,"")</f>
        <v>125</v>
      </c>
      <c r="E28" s="279" t="str">
        <f>IF('jaarrek. 1819 begroting 1920'!D53&lt;&gt;"",'jaarrek. 1819 begroting 1920'!D53,"")</f>
        <v/>
      </c>
      <c r="F28" s="283">
        <f>IF('jaarrek. 1819 begroting 1920'!G53&lt;&gt;"",'jaarrek. 1819 begroting 1920'!G53,"")</f>
        <v>11.9</v>
      </c>
      <c r="G28" s="284" t="str">
        <f>IF('jaarrek. 1819 begroting 1920'!H53&lt;&gt;"",'jaarrek. 1819 begroting 1920'!H53,"")</f>
        <v/>
      </c>
      <c r="H28" s="278">
        <f>IF('jaarrek. 1819 begroting 1920'!K53&lt;&gt;"",'jaarrek. 1819 begroting 1920'!K53,"")</f>
        <v>125</v>
      </c>
      <c r="I28" s="284" t="str">
        <f>IF('jaarrek. 1819 begroting 1920'!L53&lt;&gt;"",'jaarrek. 1819 begroting 1920'!L53,"")</f>
        <v/>
      </c>
    </row>
    <row r="29" spans="1:9" ht="14.1" customHeight="1" x14ac:dyDescent="0.25">
      <c r="A29" s="302"/>
      <c r="B29" s="273">
        <f>IF('jaarrek. 1819 begroting 1920'!A54&lt;&gt;"",'jaarrek. 1819 begroting 1920'!A54,"")</f>
        <v>42</v>
      </c>
      <c r="C29" s="275" t="str">
        <f>IF('jaarrek. 1819 begroting 1920'!B54&lt;&gt;"",'jaarrek. 1819 begroting 1920'!B54,"")</f>
        <v>Reserve Materiaal (verlies) of winst</v>
      </c>
      <c r="D29" s="283">
        <f>IF('jaarrek. 1819 begroting 1920'!C54&lt;&gt;"",'jaarrek. 1819 begroting 1920'!C54,"")</f>
        <v>125</v>
      </c>
      <c r="E29" s="279">
        <f>IF('jaarrek. 1819 begroting 1920'!D54&lt;&gt;"",'jaarrek. 1819 begroting 1920'!D54,"")</f>
        <v>125</v>
      </c>
      <c r="F29" s="283">
        <f>IF('jaarrek. 1819 begroting 1920'!G54&lt;&gt;"",'jaarrek. 1819 begroting 1920'!G54,"")</f>
        <v>125</v>
      </c>
      <c r="G29" s="284">
        <f>IF('jaarrek. 1819 begroting 1920'!H54&lt;&gt;"",'jaarrek. 1819 begroting 1920'!H54,"")</f>
        <v>11.9</v>
      </c>
      <c r="H29" s="278">
        <f>IF('jaarrek. 1819 begroting 1920'!K54&lt;&gt;"",'jaarrek. 1819 begroting 1920'!K54,"")</f>
        <v>125</v>
      </c>
      <c r="I29" s="284">
        <f>IF('jaarrek. 1819 begroting 1920'!L54&lt;&gt;"",'jaarrek. 1819 begroting 1920'!L54,"")</f>
        <v>125</v>
      </c>
    </row>
    <row r="30" spans="1:9" ht="14.1" customHeight="1" x14ac:dyDescent="0.25">
      <c r="A30" s="299" t="s">
        <v>329</v>
      </c>
      <c r="B30" s="276">
        <f>IF('jaarrek. 1819 begroting 1920'!A57&lt;&gt;"",'jaarrek. 1819 begroting 1920'!A57,"")</f>
        <v>43</v>
      </c>
      <c r="C30" s="275" t="str">
        <f>IF('jaarrek. 1819 begroting 1920'!B57&lt;&gt;"",'jaarrek. 1819 begroting 1920'!B57,"")</f>
        <v>Verbruik Covers</v>
      </c>
      <c r="D30" s="283">
        <f>IF('jaarrek. 1819 begroting 1920'!C57&lt;&gt;"",'jaarrek. 1819 begroting 1920'!C57,"")</f>
        <v>36</v>
      </c>
      <c r="E30" s="279" t="str">
        <f>IF('jaarrek. 1819 begroting 1920'!D57&lt;&gt;"",'jaarrek. 1819 begroting 1920'!D57,"")</f>
        <v/>
      </c>
      <c r="F30" s="283">
        <f>IF('jaarrek. 1819 begroting 1920'!G57&lt;&gt;"",'jaarrek. 1819 begroting 1920'!G57,"")</f>
        <v>38.4</v>
      </c>
      <c r="G30" s="284" t="str">
        <f>IF('jaarrek. 1819 begroting 1920'!H57&lt;&gt;"",'jaarrek. 1819 begroting 1920'!H57,"")</f>
        <v/>
      </c>
      <c r="H30" s="278">
        <f>IF('jaarrek. 1819 begroting 1920'!K57&lt;&gt;"",'jaarrek. 1819 begroting 1920'!K57,"")</f>
        <v>42</v>
      </c>
      <c r="I30" s="284" t="str">
        <f>IF('jaarrek. 1819 begroting 1920'!L57&lt;&gt;"",'jaarrek. 1819 begroting 1920'!L57,"")</f>
        <v/>
      </c>
    </row>
    <row r="31" spans="1:9" ht="14.1" customHeight="1" x14ac:dyDescent="0.25">
      <c r="A31" s="300"/>
      <c r="B31" s="273">
        <f>IF('jaarrek. 1819 begroting 1920'!A58&lt;&gt;"",'jaarrek. 1819 begroting 1920'!A58,"")</f>
        <v>44</v>
      </c>
      <c r="C31" s="275" t="str">
        <f>IF('jaarrek. 1819 begroting 1920'!B58&lt;&gt;"",'jaarrek. 1819 begroting 1920'!B58,"")</f>
        <v>Clubblad Balans Incl. Vouwen / Nieten</v>
      </c>
      <c r="D31" s="283">
        <f>IF('jaarrek. 1819 begroting 1920'!C58&lt;&gt;"",'jaarrek. 1819 begroting 1920'!C58,"")</f>
        <v>485</v>
      </c>
      <c r="E31" s="279" t="str">
        <f>IF('jaarrek. 1819 begroting 1920'!D58&lt;&gt;"",'jaarrek. 1819 begroting 1920'!D58,"")</f>
        <v/>
      </c>
      <c r="F31" s="283">
        <f>IF('jaarrek. 1819 begroting 1920'!G58&lt;&gt;"",'jaarrek. 1819 begroting 1920'!G58,"")</f>
        <v>450.79</v>
      </c>
      <c r="G31" s="284" t="str">
        <f>IF('jaarrek. 1819 begroting 1920'!H58&lt;&gt;"",'jaarrek. 1819 begroting 1920'!H58,"")</f>
        <v/>
      </c>
      <c r="H31" s="278">
        <f>IF('jaarrek. 1819 begroting 1920'!K58&lt;&gt;"",'jaarrek. 1819 begroting 1920'!K58,"")</f>
        <v>500</v>
      </c>
      <c r="I31" s="284" t="str">
        <f>IF('jaarrek. 1819 begroting 1920'!L58&lt;&gt;"",'jaarrek. 1819 begroting 1920'!L58,"")</f>
        <v/>
      </c>
    </row>
    <row r="32" spans="1:9" ht="14.1" customHeight="1" x14ac:dyDescent="0.25">
      <c r="A32" s="300"/>
      <c r="B32" s="273">
        <f>IF('jaarrek. 1819 begroting 1920'!A59&lt;&gt;"",'jaarrek. 1819 begroting 1920'!A59,"")</f>
        <v>45</v>
      </c>
      <c r="C32" s="275" t="str">
        <f>IF('jaarrek. 1819 begroting 1920'!B59&lt;&gt;"",'jaarrek. 1819 begroting 1920'!B59,"")</f>
        <v>Portokosten</v>
      </c>
      <c r="D32" s="283">
        <f>IF('jaarrek. 1819 begroting 1920'!C59&lt;&gt;"",'jaarrek. 1819 begroting 1920'!C59,"")</f>
        <v>150</v>
      </c>
      <c r="E32" s="279" t="str">
        <f>IF('jaarrek. 1819 begroting 1920'!D59&lt;&gt;"",'jaarrek. 1819 begroting 1920'!D59,"")</f>
        <v/>
      </c>
      <c r="F32" s="283">
        <f>IF('jaarrek. 1819 begroting 1920'!G59&lt;&gt;"",'jaarrek. 1819 begroting 1920'!G59,"")</f>
        <v>85.15</v>
      </c>
      <c r="G32" s="284" t="str">
        <f>IF('jaarrek. 1819 begroting 1920'!H59&lt;&gt;"",'jaarrek. 1819 begroting 1920'!H59,"")</f>
        <v/>
      </c>
      <c r="H32" s="278">
        <f>IF('jaarrek. 1819 begroting 1920'!K59&lt;&gt;"",'jaarrek. 1819 begroting 1920'!K59,"")</f>
        <v>100</v>
      </c>
      <c r="I32" s="284" t="str">
        <f>IF('jaarrek. 1819 begroting 1920'!L59&lt;&gt;"",'jaarrek. 1819 begroting 1920'!L59,"")</f>
        <v/>
      </c>
    </row>
    <row r="33" spans="1:9" ht="14.1" customHeight="1" x14ac:dyDescent="0.25">
      <c r="A33" s="301"/>
      <c r="B33" s="277">
        <f>IF('jaarrek. 1819 begroting 1920'!A60&lt;&gt;"",'jaarrek. 1819 begroting 1920'!A60,"")</f>
        <v>46</v>
      </c>
      <c r="C33" s="275" t="str">
        <f>IF('jaarrek. 1819 begroting 1920'!B60&lt;&gt;"",'jaarrek. 1819 begroting 1920'!B60,"")</f>
        <v>Sponsoren</v>
      </c>
      <c r="D33" s="283" t="str">
        <f>IF('jaarrek. 1819 begroting 1920'!C60&lt;&gt;"",'jaarrek. 1819 begroting 1920'!C60,"")</f>
        <v/>
      </c>
      <c r="E33" s="279">
        <f>IF('jaarrek. 1819 begroting 1920'!D60&lt;&gt;"",'jaarrek. 1819 begroting 1920'!D60,"")</f>
        <v>50</v>
      </c>
      <c r="F33" s="283" t="str">
        <f>IF('jaarrek. 1819 begroting 1920'!G60&lt;&gt;"",'jaarrek. 1819 begroting 1920'!G60,"")</f>
        <v/>
      </c>
      <c r="G33" s="284">
        <f>IF('jaarrek. 1819 begroting 1920'!H60&lt;&gt;"",'jaarrek. 1819 begroting 1920'!H60,"")</f>
        <v>35</v>
      </c>
      <c r="H33" s="278" t="str">
        <f>IF('jaarrek. 1819 begroting 1920'!K60&lt;&gt;"",'jaarrek. 1819 begroting 1920'!K60,"")</f>
        <v/>
      </c>
      <c r="I33" s="284">
        <f>IF('jaarrek. 1819 begroting 1920'!L60&lt;&gt;"",'jaarrek. 1819 begroting 1920'!L60,"")</f>
        <v>35</v>
      </c>
    </row>
    <row r="34" spans="1:9" ht="14.1" customHeight="1" thickBot="1" x14ac:dyDescent="0.3">
      <c r="B34" s="273">
        <f>IF('jaarrek. 1819 begroting 1920'!A62&lt;&gt;"",'jaarrek. 1819 begroting 1920'!A62,"")</f>
        <v>47</v>
      </c>
      <c r="C34" s="280" t="str">
        <f>IF('jaarrek. 1819 begroting 1920'!B62&lt;&gt;"",'jaarrek. 1819 begroting 1920'!B62,"")</f>
        <v>Afschrijving notatieboekjes</v>
      </c>
      <c r="D34" s="285" t="str">
        <f>IF('jaarrek. 1819 begroting 1920'!C62&lt;&gt;"",'jaarrek. 1819 begroting 1920'!C62,"")</f>
        <v/>
      </c>
      <c r="E34" s="282" t="str">
        <f>IF('jaarrek. 1819 begroting 1920'!D62&lt;&gt;"",'jaarrek. 1819 begroting 1920'!D62,"")</f>
        <v/>
      </c>
      <c r="F34" s="285">
        <f>IF('jaarrek. 1819 begroting 1920'!G62&lt;&gt;"",'jaarrek. 1819 begroting 1920'!G62,"")</f>
        <v>49</v>
      </c>
      <c r="G34" s="286" t="str">
        <f>IF('jaarrek. 1819 begroting 1920'!H62&lt;&gt;"",'jaarrek. 1819 begroting 1920'!H62,"")</f>
        <v/>
      </c>
      <c r="H34" s="281">
        <f>IF('jaarrek. 1819 begroting 1920'!K62&lt;&gt;"",'jaarrek. 1819 begroting 1920'!K62,"")</f>
        <v>50</v>
      </c>
      <c r="I34" s="286" t="str">
        <f>IF('jaarrek. 1819 begroting 1920'!L62&lt;&gt;"",'jaarrek. 1819 begroting 1920'!L62,"")</f>
        <v/>
      </c>
    </row>
    <row r="35" spans="1:9" ht="14.1" customHeight="1" x14ac:dyDescent="0.25">
      <c r="B35" s="273">
        <f>IF('jaarrek. 1819 begroting 1920'!A64&lt;&gt;"",'jaarrek. 1819 begroting 1920'!A64,"")</f>
        <v>50</v>
      </c>
      <c r="C35" s="287" t="str">
        <f>IF('jaarrek. 1819 begroting 1920'!B64&lt;&gt;"",'jaarrek. 1819 begroting 1920'!B64,"")</f>
        <v>Verlies/winst</v>
      </c>
      <c r="D35" s="291">
        <f>IF('jaarrek. 1819 begroting 1920'!C64&lt;&gt;"",'jaarrek. 1819 begroting 1920'!C64,"")</f>
        <v>-917</v>
      </c>
      <c r="E35" s="291" t="str">
        <f>IF('jaarrek. 1819 begroting 1920'!D64&lt;&gt;"",'jaarrek. 1819 begroting 1920'!D64,"")</f>
        <v/>
      </c>
      <c r="F35" s="291">
        <f>IF('jaarrek. 1819 begroting 1920'!G64&lt;&gt;"",'jaarrek. 1819 begroting 1920'!G64,"")</f>
        <v>301.28000000000065</v>
      </c>
      <c r="G35" s="291" t="str">
        <f>IF('jaarrek. 1819 begroting 1920'!H64&lt;&gt;"",'jaarrek. 1819 begroting 1920'!H64,"")</f>
        <v/>
      </c>
      <c r="H35" s="291">
        <f>IF('jaarrek. 1819 begroting 1920'!K64&lt;&gt;"",'jaarrek. 1819 begroting 1920'!K64,"")</f>
        <v>-593</v>
      </c>
      <c r="I35" s="291" t="str">
        <f>IF('jaarrek. 1819 begroting 1920'!L64&lt;&gt;"",'jaarrek. 1819 begroting 1920'!L64,"")</f>
        <v/>
      </c>
    </row>
  </sheetData>
  <mergeCells count="6">
    <mergeCell ref="H1:I1"/>
    <mergeCell ref="A24:A26"/>
    <mergeCell ref="A27:A29"/>
    <mergeCell ref="A30:A33"/>
    <mergeCell ref="D1:E1"/>
    <mergeCell ref="F1:G1"/>
  </mergeCells>
  <conditionalFormatting sqref="D3:I35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Header>&amp;L&amp;"+,Vet"&amp;13e. Begroting 2019-2020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AB3D-9505-4409-92E1-23AE5586659C}">
  <sheetPr>
    <pageSetUpPr fitToPage="1"/>
  </sheetPr>
  <dimension ref="A1:H72"/>
  <sheetViews>
    <sheetView workbookViewId="0"/>
  </sheetViews>
  <sheetFormatPr defaultRowHeight="15" x14ac:dyDescent="0.25"/>
  <cols>
    <col min="1" max="1" width="4" style="293" customWidth="1"/>
    <col min="2" max="2" width="44.7109375" customWidth="1"/>
    <col min="3" max="6" width="16.28515625" customWidth="1"/>
  </cols>
  <sheetData>
    <row r="1" spans="1:8" x14ac:dyDescent="0.25">
      <c r="A1" s="273"/>
      <c r="B1" s="274"/>
      <c r="C1" s="298" t="str">
        <f>IF('jaarrek. 1819 begroting 1920'!E1&lt;&gt;"",'jaarrek. 1819 begroting 1920'!E1,"")</f>
        <v>Beginbalans 1 augustus 2018</v>
      </c>
      <c r="D1" s="298"/>
      <c r="E1" s="298" t="str">
        <f>IF('jaarrek. 1819 begroting 1920'!I1&lt;&gt;"",'jaarrek. 1819 begroting 1920'!I1,"")</f>
        <v>Eindbalans 31 juli 2019</v>
      </c>
      <c r="F1" s="298"/>
      <c r="G1" s="274" t="str">
        <f>IF('jaarrek. 1819 begroting 1920'!M1&lt;&gt;"",'jaarrek. 1819 begroting 1920'!M1,"")</f>
        <v/>
      </c>
      <c r="H1" s="274"/>
    </row>
    <row r="2" spans="1:8" x14ac:dyDescent="0.25">
      <c r="A2" s="288"/>
      <c r="B2" s="274" t="str">
        <f>IF('jaarrek. 1819 begroting 1920'!B2&lt;&gt;"",'jaarrek. 1819 begroting 1920'!B2,"")</f>
        <v>Post</v>
      </c>
      <c r="C2" s="288" t="str">
        <f>IF('jaarrek. 1819 begroting 1920'!E2&lt;&gt;"",'jaarrek. 1819 begroting 1920'!E2,"")</f>
        <v>debet</v>
      </c>
      <c r="D2" s="288" t="str">
        <f>IF('jaarrek. 1819 begroting 1920'!F2&lt;&gt;"",'jaarrek. 1819 begroting 1920'!F2,"")</f>
        <v>credit</v>
      </c>
      <c r="E2" s="288" t="str">
        <f>IF('jaarrek. 1819 begroting 1920'!I2&lt;&gt;"",'jaarrek. 1819 begroting 1920'!I2,"")</f>
        <v>debet</v>
      </c>
      <c r="F2" s="288" t="str">
        <f>IF('jaarrek. 1819 begroting 1920'!J2&lt;&gt;"",'jaarrek. 1819 begroting 1920'!J2,"")</f>
        <v>credit</v>
      </c>
      <c r="G2" s="274" t="str">
        <f>IF('jaarrek. 1819 begroting 1920'!M2&lt;&gt;"",'jaarrek. 1819 begroting 1920'!M2,"")</f>
        <v/>
      </c>
      <c r="H2" s="274"/>
    </row>
    <row r="3" spans="1:8" x14ac:dyDescent="0.25">
      <c r="A3" s="273">
        <f>IF('jaarrek. 1819 begroting 1920'!A3&lt;&gt;"",'jaarrek. 1819 begroting 1920'!A3,"")</f>
        <v>1</v>
      </c>
      <c r="B3" s="274" t="str">
        <f>IF('jaarrek. 1819 begroting 1920'!B3&lt;&gt;"",'jaarrek. 1819 begroting 1920'!B3,"")</f>
        <v>ING Rekening</v>
      </c>
      <c r="C3" s="294">
        <f>IF(AND('jaarrek. 1819 begroting 1920'!E3&lt;&gt;"",'jaarrek. 1819 begroting 1920'!E3&lt;&gt;0),'jaarrek. 1819 begroting 1920'!E3,"")</f>
        <v>1370.56</v>
      </c>
      <c r="D3" s="295" t="str">
        <f>IF('jaarrek. 1819 begroting 1920'!F3&lt;&gt;"",'jaarrek. 1819 begroting 1920'!F3,"")</f>
        <v/>
      </c>
      <c r="E3" s="294">
        <f>IF('jaarrek. 1819 begroting 1920'!I3&lt;&gt;"",'jaarrek. 1819 begroting 1920'!I3,"")</f>
        <v>2144.63</v>
      </c>
      <c r="F3" s="295" t="str">
        <f>IF('jaarrek. 1819 begroting 1920'!J3&lt;&gt;"",'jaarrek. 1819 begroting 1920'!J3,"")</f>
        <v/>
      </c>
      <c r="G3" s="274" t="str">
        <f>IF('jaarrek. 1819 begroting 1920'!M3&lt;&gt;"",'jaarrek. 1819 begroting 1920'!M3,"")</f>
        <v/>
      </c>
      <c r="H3" s="274"/>
    </row>
    <row r="4" spans="1:8" x14ac:dyDescent="0.25">
      <c r="A4" s="273">
        <f>IF('jaarrek. 1819 begroting 1920'!A4&lt;&gt;"",'jaarrek. 1819 begroting 1920'!A4,"")</f>
        <v>2</v>
      </c>
      <c r="B4" s="274" t="str">
        <f>IF('jaarrek. 1819 begroting 1920'!B4&lt;&gt;"",'jaarrek. 1819 begroting 1920'!B4,"")</f>
        <v>ING Rentemeer rekening</v>
      </c>
      <c r="C4" s="294">
        <f>IF(AND('jaarrek. 1819 begroting 1920'!E4&lt;&gt;"",'jaarrek. 1819 begroting 1920'!E4&lt;&gt;0),'jaarrek. 1819 begroting 1920'!E4,"")</f>
        <v>5825.61</v>
      </c>
      <c r="D4" s="295" t="str">
        <f>IF('jaarrek. 1819 begroting 1920'!F4&lt;&gt;"",'jaarrek. 1819 begroting 1920'!F4,"")</f>
        <v/>
      </c>
      <c r="E4" s="294">
        <f>IF('jaarrek. 1819 begroting 1920'!I4&lt;&gt;"",'jaarrek. 1819 begroting 1920'!I4,"")</f>
        <v>5828.12</v>
      </c>
      <c r="F4" s="295" t="str">
        <f>IF('jaarrek. 1819 begroting 1920'!J4&lt;&gt;"",'jaarrek. 1819 begroting 1920'!J4,"")</f>
        <v/>
      </c>
      <c r="G4" s="274" t="str">
        <f>IF('jaarrek. 1819 begroting 1920'!M4&lt;&gt;"",'jaarrek. 1819 begroting 1920'!M4,"")</f>
        <v/>
      </c>
      <c r="H4" s="274"/>
    </row>
    <row r="5" spans="1:8" x14ac:dyDescent="0.25">
      <c r="A5" s="273">
        <f>IF('jaarrek. 1819 begroting 1920'!A5&lt;&gt;"",'jaarrek. 1819 begroting 1920'!A5,"")</f>
        <v>3</v>
      </c>
      <c r="B5" s="274" t="str">
        <f>IF('jaarrek. 1819 begroting 1920'!B5&lt;&gt;"",'jaarrek. 1819 begroting 1920'!B5,"")</f>
        <v>Algemene reserve</v>
      </c>
      <c r="C5" s="294" t="str">
        <f>IF(AND('jaarrek. 1819 begroting 1920'!E5&lt;&gt;"",'jaarrek. 1819 begroting 1920'!E5&lt;&gt;0),'jaarrek. 1819 begroting 1920'!E5,"")</f>
        <v/>
      </c>
      <c r="D5" s="295">
        <f>IF('jaarrek. 1819 begroting 1920'!F5&lt;&gt;"",'jaarrek. 1819 begroting 1920'!F5,"")</f>
        <v>9215.7000000000007</v>
      </c>
      <c r="E5" s="294" t="str">
        <f>IF('jaarrek. 1819 begroting 1920'!I5&lt;&gt;"",'jaarrek. 1819 begroting 1920'!I5,"")</f>
        <v/>
      </c>
      <c r="F5" s="295">
        <f>IF('jaarrek. 1819 begroting 1920'!J5&lt;&gt;"",'jaarrek. 1819 begroting 1920'!J5,"")</f>
        <v>8143.27</v>
      </c>
      <c r="G5" s="274" t="str">
        <f>IF('jaarrek. 1819 begroting 1920'!M5&lt;&gt;"",'jaarrek. 1819 begroting 1920'!M5,"")</f>
        <v/>
      </c>
      <c r="H5" s="274"/>
    </row>
    <row r="6" spans="1:8" x14ac:dyDescent="0.25">
      <c r="A6" s="273" t="str">
        <f>IF('jaarrek. 1819 begroting 1920'!A6&lt;&gt;"",'jaarrek. 1819 begroting 1920'!A6,"")</f>
        <v>3.5</v>
      </c>
      <c r="B6" s="274" t="str">
        <f>IF('jaarrek. 1819 begroting 1920'!B6&lt;&gt;"",'jaarrek. 1819 begroting 1920'!B6,"")</f>
        <v>Totofonds</v>
      </c>
      <c r="C6" s="294" t="str">
        <f>IF(AND('jaarrek. 1819 begroting 1920'!E6&lt;&gt;"",'jaarrek. 1819 begroting 1920'!E6&lt;&gt;0),'jaarrek. 1819 begroting 1920'!E6,"")</f>
        <v/>
      </c>
      <c r="D6" s="295">
        <f>IF('jaarrek. 1819 begroting 1920'!F6&lt;&gt;"",'jaarrek. 1819 begroting 1920'!F6,"")</f>
        <v>100</v>
      </c>
      <c r="E6" s="294" t="str">
        <f>IF('jaarrek. 1819 begroting 1920'!I6&lt;&gt;"",'jaarrek. 1819 begroting 1920'!I6,"")</f>
        <v/>
      </c>
      <c r="F6" s="295">
        <f>IF('jaarrek. 1819 begroting 1920'!J6&lt;&gt;"",'jaarrek. 1819 begroting 1920'!J6,"")</f>
        <v>200</v>
      </c>
      <c r="G6" s="274" t="str">
        <f>IF('jaarrek. 1819 begroting 1920'!M6&lt;&gt;"",'jaarrek. 1819 begroting 1920'!M6,"")</f>
        <v/>
      </c>
      <c r="H6" s="274"/>
    </row>
    <row r="7" spans="1:8" x14ac:dyDescent="0.25">
      <c r="A7" s="273">
        <f>IF('jaarrek. 1819 begroting 1920'!A7&lt;&gt;"",'jaarrek. 1819 begroting 1920'!A7,"")</f>
        <v>4</v>
      </c>
      <c r="B7" s="274" t="str">
        <f>IF('jaarrek. 1819 begroting 1920'!B7&lt;&gt;"",'jaarrek. 1819 begroting 1920'!B7,"")</f>
        <v>Reserve Materiaal</v>
      </c>
      <c r="C7" s="294" t="str">
        <f>IF(AND('jaarrek. 1819 begroting 1920'!E7&lt;&gt;"",'jaarrek. 1819 begroting 1920'!E7&lt;&gt;0),'jaarrek. 1819 begroting 1920'!E7,"")</f>
        <v/>
      </c>
      <c r="D7" s="295" t="str">
        <f>IF('jaarrek. 1819 begroting 1920'!F7&lt;&gt;"",'jaarrek. 1819 begroting 1920'!F7,"")</f>
        <v/>
      </c>
      <c r="E7" s="294" t="str">
        <f>IF('jaarrek. 1819 begroting 1920'!I7&lt;&gt;"",'jaarrek. 1819 begroting 1920'!I7,"")</f>
        <v/>
      </c>
      <c r="F7" s="295">
        <f>IF('jaarrek. 1819 begroting 1920'!J7&lt;&gt;"",'jaarrek. 1819 begroting 1920'!J7,"")</f>
        <v>113.1</v>
      </c>
      <c r="G7" s="274" t="str">
        <f>IF('jaarrek. 1819 begroting 1920'!M7&lt;&gt;"",'jaarrek. 1819 begroting 1920'!M7,"")</f>
        <v/>
      </c>
      <c r="H7" s="274"/>
    </row>
    <row r="8" spans="1:8" x14ac:dyDescent="0.25">
      <c r="A8" s="273">
        <f>IF('jaarrek. 1819 begroting 1920'!A8&lt;&gt;"",'jaarrek. 1819 begroting 1920'!A8,"")</f>
        <v>5</v>
      </c>
      <c r="B8" s="274" t="str">
        <f>IF('jaarrek. 1819 begroting 1920'!B8&lt;&gt;"",'jaarrek. 1819 begroting 1920'!B8,"")</f>
        <v>Reserve Digiborden</v>
      </c>
      <c r="C8" s="294" t="str">
        <f>IF(AND('jaarrek. 1819 begroting 1920'!E8&lt;&gt;"",'jaarrek. 1819 begroting 1920'!E8&lt;&gt;0),'jaarrek. 1819 begroting 1920'!E8,"")</f>
        <v/>
      </c>
      <c r="D8" s="295">
        <f>IF('jaarrek. 1819 begroting 1920'!F8&lt;&gt;"",'jaarrek. 1819 begroting 1920'!F8,"")</f>
        <v>76.36</v>
      </c>
      <c r="E8" s="294" t="str">
        <f>IF('jaarrek. 1819 begroting 1920'!I8&lt;&gt;"",'jaarrek. 1819 begroting 1920'!I8,"")</f>
        <v/>
      </c>
      <c r="F8" s="295">
        <f>IF('jaarrek. 1819 begroting 1920'!J8&lt;&gt;"",'jaarrek. 1819 begroting 1920'!J8,"")</f>
        <v>178.17</v>
      </c>
      <c r="G8" s="274" t="str">
        <f>IF('jaarrek. 1819 begroting 1920'!M8&lt;&gt;"",'jaarrek. 1819 begroting 1920'!M8,"")</f>
        <v/>
      </c>
      <c r="H8" s="274"/>
    </row>
    <row r="9" spans="1:8" x14ac:dyDescent="0.25">
      <c r="A9" s="273">
        <f>IF('jaarrek. 1819 begroting 1920'!A9&lt;&gt;"",'jaarrek. 1819 begroting 1920'!A9,"")</f>
        <v>6</v>
      </c>
      <c r="B9" s="274" t="str">
        <f>IF('jaarrek. 1819 begroting 1920'!B9&lt;&gt;"",'jaarrek. 1819 begroting 1920'!B9,"")</f>
        <v>Resultaat Jaarrekening</v>
      </c>
      <c r="C9" s="294">
        <f>IF(AND('jaarrek. 1819 begroting 1920'!E9&lt;&gt;"",'jaarrek. 1819 begroting 1920'!E9&lt;&gt;0),'jaarrek. 1819 begroting 1920'!E9,"")</f>
        <v>1072.43</v>
      </c>
      <c r="D9" s="295" t="str">
        <f>IF('jaarrek. 1819 begroting 1920'!F9&lt;&gt;"",'jaarrek. 1819 begroting 1920'!F9,"")</f>
        <v/>
      </c>
      <c r="E9" s="294" t="str">
        <f>IF('jaarrek. 1819 begroting 1920'!I9&lt;&gt;"",'jaarrek. 1819 begroting 1920'!I9,"")</f>
        <v/>
      </c>
      <c r="F9" s="295">
        <f>IF('jaarrek. 1819 begroting 1920'!J9&lt;&gt;"",'jaarrek. 1819 begroting 1920'!J9,"")</f>
        <v>301.27999999999997</v>
      </c>
      <c r="G9" s="274" t="str">
        <f>IF('jaarrek. 1819 begroting 1920'!M9&lt;&gt;"",'jaarrek. 1819 begroting 1920'!M9,"")</f>
        <v/>
      </c>
      <c r="H9" s="274"/>
    </row>
    <row r="10" spans="1:8" x14ac:dyDescent="0.25">
      <c r="A10" s="273">
        <f>IF('jaarrek. 1819 begroting 1920'!A10&lt;&gt;"",'jaarrek. 1819 begroting 1920'!A10,"")</f>
        <v>7</v>
      </c>
      <c r="B10" s="274" t="str">
        <f>IF('jaarrek. 1819 begroting 1920'!B10&lt;&gt;"",'jaarrek. 1819 begroting 1920'!B10,"")</f>
        <v>Voorraad materiaal (notatieboekjes)</v>
      </c>
      <c r="C10" s="294">
        <f>IF(AND('jaarrek. 1819 begroting 1920'!E10&lt;&gt;"",'jaarrek. 1819 begroting 1920'!E10&lt;&gt;0),'jaarrek. 1819 begroting 1920'!E10,"")</f>
        <v>149</v>
      </c>
      <c r="D10" s="295" t="str">
        <f>IF('jaarrek. 1819 begroting 1920'!F10&lt;&gt;"",'jaarrek. 1819 begroting 1920'!F10,"")</f>
        <v/>
      </c>
      <c r="E10" s="294">
        <f>IF('jaarrek. 1819 begroting 1920'!I10&lt;&gt;"",'jaarrek. 1819 begroting 1920'!I10,"")</f>
        <v>100</v>
      </c>
      <c r="F10" s="295" t="str">
        <f>IF('jaarrek. 1819 begroting 1920'!J10&lt;&gt;"",'jaarrek. 1819 begroting 1920'!J10,"")</f>
        <v/>
      </c>
      <c r="G10" s="274" t="str">
        <f>IF('jaarrek. 1819 begroting 1920'!M10&lt;&gt;"",'jaarrek. 1819 begroting 1920'!M10,"")</f>
        <v/>
      </c>
      <c r="H10" s="274"/>
    </row>
    <row r="11" spans="1:8" x14ac:dyDescent="0.25">
      <c r="A11" s="273">
        <f>IF('jaarrek. 1819 begroting 1920'!A11&lt;&gt;"",'jaarrek. 1819 begroting 1920'!A11,"")</f>
        <v>8</v>
      </c>
      <c r="B11" s="274" t="str">
        <f>IF('jaarrek. 1819 begroting 1920'!B11&lt;&gt;"",'jaarrek. 1819 begroting 1920'!B11,"")</f>
        <v>Vooruit ontvangen contributie</v>
      </c>
      <c r="C11" s="294" t="str">
        <f>IF(AND('jaarrek. 1819 begroting 1920'!E11&lt;&gt;"",'jaarrek. 1819 begroting 1920'!E11&lt;&gt;0),'jaarrek. 1819 begroting 1920'!E11,"")</f>
        <v/>
      </c>
      <c r="D11" s="295">
        <f>IF('jaarrek. 1819 begroting 1920'!F11&lt;&gt;"",'jaarrek. 1819 begroting 1920'!F11,"")</f>
        <v>108</v>
      </c>
      <c r="E11" s="294" t="str">
        <f>IF('jaarrek. 1819 begroting 1920'!I11&lt;&gt;"",'jaarrek. 1819 begroting 1920'!I11,"")</f>
        <v/>
      </c>
      <c r="F11" s="295">
        <f>IF('jaarrek. 1819 begroting 1920'!J11&lt;&gt;"",'jaarrek. 1819 begroting 1920'!J11,"")</f>
        <v>108</v>
      </c>
      <c r="G11" s="274" t="str">
        <f>IF('jaarrek. 1819 begroting 1920'!M11&lt;&gt;"",'jaarrek. 1819 begroting 1920'!M11,"")</f>
        <v/>
      </c>
      <c r="H11" s="274"/>
    </row>
    <row r="12" spans="1:8" x14ac:dyDescent="0.25">
      <c r="A12" s="273">
        <f>IF('jaarrek. 1819 begroting 1920'!A12&lt;&gt;"",'jaarrek. 1819 begroting 1920'!A12,"")</f>
        <v>9</v>
      </c>
      <c r="B12" s="274" t="str">
        <f>IF('jaarrek. 1819 begroting 1920'!B12&lt;&gt;"",'jaarrek. 1819 begroting 1920'!B12,"")</f>
        <v>Nog te ontvangen contributie</v>
      </c>
      <c r="C12" s="294">
        <f>IF(AND('jaarrek. 1819 begroting 1920'!E12&lt;&gt;"",'jaarrek. 1819 begroting 1920'!E12&lt;&gt;0),'jaarrek. 1819 begroting 1920'!E12,"")</f>
        <v>9</v>
      </c>
      <c r="D12" s="295" t="str">
        <f>IF('jaarrek. 1819 begroting 1920'!F12&lt;&gt;"",'jaarrek. 1819 begroting 1920'!F12,"")</f>
        <v/>
      </c>
      <c r="E12" s="294">
        <f>IF('jaarrek. 1819 begroting 1920'!I12&lt;&gt;"",'jaarrek. 1819 begroting 1920'!I12,"")</f>
        <v>81</v>
      </c>
      <c r="F12" s="295" t="str">
        <f>IF('jaarrek. 1819 begroting 1920'!J12&lt;&gt;"",'jaarrek. 1819 begroting 1920'!J12,"")</f>
        <v/>
      </c>
      <c r="G12" s="274" t="str">
        <f>IF('jaarrek. 1819 begroting 1920'!M12&lt;&gt;"",'jaarrek. 1819 begroting 1920'!M12,"")</f>
        <v/>
      </c>
      <c r="H12" s="274"/>
    </row>
    <row r="13" spans="1:8" x14ac:dyDescent="0.25">
      <c r="A13" s="273">
        <f>IF('jaarrek. 1819 begroting 1920'!A13&lt;&gt;"",'jaarrek. 1819 begroting 1920'!A13,"")</f>
        <v>10</v>
      </c>
      <c r="B13" s="274" t="str">
        <f>IF('jaarrek. 1819 begroting 1920'!B13&lt;&gt;"",'jaarrek. 1819 begroting 1920'!B13,"")</f>
        <v>Rekening Courant SGS contributie</v>
      </c>
      <c r="C13" s="294" t="str">
        <f>IF(AND('jaarrek. 1819 begroting 1920'!E13&lt;&gt;"",'jaarrek. 1819 begroting 1920'!E13&lt;&gt;0),'jaarrek. 1819 begroting 1920'!E13,"")</f>
        <v/>
      </c>
      <c r="D13" s="295" t="str">
        <f>IF('jaarrek. 1819 begroting 1920'!F13&lt;&gt;"",'jaarrek. 1819 begroting 1920'!F13,"")</f>
        <v/>
      </c>
      <c r="E13" s="294">
        <f>IF('jaarrek. 1819 begroting 1920'!I13&lt;&gt;"",'jaarrek. 1819 begroting 1920'!I13,"")</f>
        <v>13.41</v>
      </c>
      <c r="F13" s="295" t="str">
        <f>IF('jaarrek. 1819 begroting 1920'!J13&lt;&gt;"",'jaarrek. 1819 begroting 1920'!J13,"")</f>
        <v/>
      </c>
      <c r="G13" s="274" t="str">
        <f>IF('jaarrek. 1819 begroting 1920'!M13&lt;&gt;"",'jaarrek. 1819 begroting 1920'!M13,"")</f>
        <v/>
      </c>
      <c r="H13" s="274"/>
    </row>
    <row r="14" spans="1:8" x14ac:dyDescent="0.25">
      <c r="A14" s="273">
        <f>IF('jaarrek. 1819 begroting 1920'!A14&lt;&gt;"",'jaarrek. 1819 begroting 1920'!A14,"")</f>
        <v>11</v>
      </c>
      <c r="B14" s="274" t="str">
        <f>IF('jaarrek. 1819 begroting 1920'!B14&lt;&gt;"",'jaarrek. 1819 begroting 1920'!B14,"")</f>
        <v>Reserveringen Q3 kosten</v>
      </c>
      <c r="C14" s="294">
        <f>IF(AND('jaarrek. 1819 begroting 1920'!E14&lt;&gt;"",'jaarrek. 1819 begroting 1920'!E14&lt;&gt;0),'jaarrek. 1819 begroting 1920'!E14,"")</f>
        <v>462.95</v>
      </c>
      <c r="D14" s="295">
        <f>IF('jaarrek. 1819 begroting 1920'!F14&lt;&gt;"",'jaarrek. 1819 begroting 1920'!F14,"")</f>
        <v>13.5</v>
      </c>
      <c r="E14" s="294">
        <f>IF('jaarrek. 1819 begroting 1920'!I14&lt;&gt;"",'jaarrek. 1819 begroting 1920'!I14,"")</f>
        <v>556.73</v>
      </c>
      <c r="F14" s="295">
        <f>IF('jaarrek. 1819 begroting 1920'!J14&lt;&gt;"",'jaarrek. 1819 begroting 1920'!J14,"")</f>
        <v>12.48</v>
      </c>
      <c r="G14" s="274" t="str">
        <f>IF('jaarrek. 1819 begroting 1920'!M14&lt;&gt;"",'jaarrek. 1819 begroting 1920'!M14,"")</f>
        <v/>
      </c>
      <c r="H14" s="274"/>
    </row>
    <row r="15" spans="1:8" x14ac:dyDescent="0.25">
      <c r="A15" s="273">
        <f>IF('jaarrek. 1819 begroting 1920'!A15&lt;&gt;"",'jaarrek. 1819 begroting 1920'!A15,"")</f>
        <v>12</v>
      </c>
      <c r="B15" s="274" t="str">
        <f>IF('jaarrek. 1819 begroting 1920'!B15&lt;&gt;"",'jaarrek. 1819 begroting 1920'!B15,"")</f>
        <v>Crediteuren</v>
      </c>
      <c r="C15" s="294" t="str">
        <f>IF(AND('jaarrek. 1819 begroting 1920'!E15&lt;&gt;"",'jaarrek. 1819 begroting 1920'!E15&lt;&gt;0),'jaarrek. 1819 begroting 1920'!E15,"")</f>
        <v/>
      </c>
      <c r="D15" s="295">
        <f>IF('jaarrek. 1819 begroting 1920'!F15&lt;&gt;"",'jaarrek. 1819 begroting 1920'!F15,"")</f>
        <v>0.87</v>
      </c>
      <c r="E15" s="294" t="str">
        <f>IF('jaarrek. 1819 begroting 1920'!I15&lt;&gt;"",'jaarrek. 1819 begroting 1920'!I15,"")</f>
        <v/>
      </c>
      <c r="F15" s="295">
        <f>IF('jaarrek. 1819 begroting 1920'!J15&lt;&gt;"",'jaarrek. 1819 begroting 1920'!J15,"")</f>
        <v>270.87</v>
      </c>
      <c r="G15" s="274" t="str">
        <f>IF('jaarrek. 1819 begroting 1920'!M15&lt;&gt;"",'jaarrek. 1819 begroting 1920'!M15,"")</f>
        <v/>
      </c>
      <c r="H15" s="274"/>
    </row>
    <row r="16" spans="1:8" x14ac:dyDescent="0.25">
      <c r="A16" s="273" t="str">
        <f>IF('jaarrek. 1819 begroting 1920'!A16&lt;&gt;"",'jaarrek. 1819 begroting 1920'!A16,"")</f>
        <v>12a</v>
      </c>
      <c r="B16" s="274" t="str">
        <f>IF('jaarrek. 1819 begroting 1920'!B16&lt;&gt;"",'jaarrek. 1819 begroting 1920'!B16,"")</f>
        <v>Debiteuren  (aan Dijckzigt vooruit betaalde zaalhuur)</v>
      </c>
      <c r="C16" s="294">
        <f>IF(AND('jaarrek. 1819 begroting 1920'!E16&lt;&gt;"",'jaarrek. 1819 begroting 1920'!E16&lt;&gt;0),'jaarrek. 1819 begroting 1920'!E16,"")</f>
        <v>344.5</v>
      </c>
      <c r="D16" s="295" t="str">
        <f>IF('jaarrek. 1819 begroting 1920'!F16&lt;&gt;"",'jaarrek. 1819 begroting 1920'!F16,"")</f>
        <v/>
      </c>
      <c r="E16" s="294">
        <f>IF('jaarrek. 1819 begroting 1920'!I16&lt;&gt;"",'jaarrek. 1819 begroting 1920'!I16,"")</f>
        <v>295</v>
      </c>
      <c r="F16" s="295" t="str">
        <f>IF('jaarrek. 1819 begroting 1920'!J16&lt;&gt;"",'jaarrek. 1819 begroting 1920'!J16,"")</f>
        <v/>
      </c>
      <c r="G16" s="274" t="str">
        <f>IF('jaarrek. 1819 begroting 1920'!M16&lt;&gt;"",'jaarrek. 1819 begroting 1920'!M16,"")</f>
        <v/>
      </c>
      <c r="H16" s="274"/>
    </row>
    <row r="17" spans="1:8" x14ac:dyDescent="0.25">
      <c r="A17" s="273" t="str">
        <f>IF('jaarrek. 1819 begroting 1920'!A17&lt;&gt;"",'jaarrek. 1819 begroting 1920'!A17,"")</f>
        <v/>
      </c>
      <c r="B17" s="274" t="str">
        <f>IF('jaarrek. 1819 begroting 1920'!B17&lt;&gt;"",'jaarrek. 1819 begroting 1920'!B17,"")</f>
        <v/>
      </c>
      <c r="C17" s="294" t="str">
        <f>IF(AND('jaarrek. 1819 begroting 1920'!E17&lt;&gt;"",'jaarrek. 1819 begroting 1920'!E17&lt;&gt;0),'jaarrek. 1819 begroting 1920'!E17,"")</f>
        <v/>
      </c>
      <c r="D17" s="295" t="str">
        <f>IF('jaarrek. 1819 begroting 1920'!F17&lt;&gt;"",'jaarrek. 1819 begroting 1920'!F17,"")</f>
        <v/>
      </c>
      <c r="E17" s="294" t="str">
        <f>IF('jaarrek. 1819 begroting 1920'!I17&lt;&gt;"",'jaarrek. 1819 begroting 1920'!I17,"")</f>
        <v/>
      </c>
      <c r="F17" s="295" t="str">
        <f>IF('jaarrek. 1819 begroting 1920'!J17&lt;&gt;"",'jaarrek. 1819 begroting 1920'!J17,"")</f>
        <v/>
      </c>
      <c r="G17" s="274" t="str">
        <f>IF('jaarrek. 1819 begroting 1920'!M17&lt;&gt;"",'jaarrek. 1819 begroting 1920'!M17,"")</f>
        <v/>
      </c>
      <c r="H17" s="274"/>
    </row>
    <row r="18" spans="1:8" x14ac:dyDescent="0.25">
      <c r="A18" s="273" t="str">
        <f>IF('jaarrek. 1819 begroting 1920'!A18&lt;&gt;"",'jaarrek. 1819 begroting 1920'!A18,"")</f>
        <v/>
      </c>
      <c r="B18" s="274" t="str">
        <f>IF('jaarrek. 1819 begroting 1920'!B18&lt;&gt;"",'jaarrek. 1819 begroting 1920'!B18,"")</f>
        <v>Clubblad de Balans</v>
      </c>
      <c r="C18" s="294" t="str">
        <f>IF(AND('jaarrek. 1819 begroting 1920'!E18&lt;&gt;"",'jaarrek. 1819 begroting 1920'!E18&lt;&gt;0),'jaarrek. 1819 begroting 1920'!E18,"")</f>
        <v/>
      </c>
      <c r="D18" s="295" t="str">
        <f>IF('jaarrek. 1819 begroting 1920'!F18&lt;&gt;"",'jaarrek. 1819 begroting 1920'!F18,"")</f>
        <v/>
      </c>
      <c r="E18" s="294" t="str">
        <f>IF('jaarrek. 1819 begroting 1920'!I18&lt;&gt;"",'jaarrek. 1819 begroting 1920'!I18,"")</f>
        <v/>
      </c>
      <c r="F18" s="295" t="str">
        <f>IF('jaarrek. 1819 begroting 1920'!J18&lt;&gt;"",'jaarrek. 1819 begroting 1920'!J18,"")</f>
        <v/>
      </c>
      <c r="G18" s="274" t="str">
        <f>IF('jaarrek. 1819 begroting 1920'!M18&lt;&gt;"",'jaarrek. 1819 begroting 1920'!M18,"")</f>
        <v/>
      </c>
      <c r="H18" s="274"/>
    </row>
    <row r="19" spans="1:8" x14ac:dyDescent="0.25">
      <c r="A19" s="273">
        <f>IF('jaarrek. 1819 begroting 1920'!A19&lt;&gt;"",'jaarrek. 1819 begroting 1920'!A19,"")</f>
        <v>13</v>
      </c>
      <c r="B19" s="274" t="str">
        <f>IF('jaarrek. 1819 begroting 1920'!B19&lt;&gt;"",'jaarrek. 1819 begroting 1920'!B19,"")</f>
        <v>Voorraad Covers</v>
      </c>
      <c r="C19" s="294">
        <f>IF(AND('jaarrek. 1819 begroting 1920'!E19&lt;&gt;"",'jaarrek. 1819 begroting 1920'!E19&lt;&gt;0),'jaarrek. 1819 begroting 1920'!E19,"")</f>
        <v>70.5</v>
      </c>
      <c r="D19" s="295" t="str">
        <f>IF('jaarrek. 1819 begroting 1920'!F19&lt;&gt;"",'jaarrek. 1819 begroting 1920'!F19,"")</f>
        <v/>
      </c>
      <c r="E19" s="294">
        <f>IF('jaarrek. 1819 begroting 1920'!I19&lt;&gt;"",'jaarrek. 1819 begroting 1920'!I19,"")</f>
        <v>32.1</v>
      </c>
      <c r="F19" s="295" t="str">
        <f>IF('jaarrek. 1819 begroting 1920'!J19&lt;&gt;"",'jaarrek. 1819 begroting 1920'!J19,"")</f>
        <v/>
      </c>
      <c r="G19" s="274" t="str">
        <f>IF('jaarrek. 1819 begroting 1920'!M19&lt;&gt;"",'jaarrek. 1819 begroting 1920'!M19,"")</f>
        <v/>
      </c>
      <c r="H19" s="274"/>
    </row>
    <row r="20" spans="1:8" x14ac:dyDescent="0.25">
      <c r="A20" s="273">
        <f>IF('jaarrek. 1819 begroting 1920'!A20&lt;&gt;"",'jaarrek. 1819 begroting 1920'!A20,"")</f>
        <v>14</v>
      </c>
      <c r="B20" s="274" t="str">
        <f>IF('jaarrek. 1819 begroting 1920'!B20&lt;&gt;"",'jaarrek. 1819 begroting 1920'!B20,"")</f>
        <v>Voorraad Postzegels</v>
      </c>
      <c r="C20" s="294" t="str">
        <f>IF(AND('jaarrek. 1819 begroting 1920'!E20&lt;&gt;"",'jaarrek. 1819 begroting 1920'!E20&lt;&gt;0),'jaarrek. 1819 begroting 1920'!E20,"")</f>
        <v/>
      </c>
      <c r="D20" s="295" t="str">
        <f>IF('jaarrek. 1819 begroting 1920'!F20&lt;&gt;"",'jaarrek. 1819 begroting 1920'!F20,"")</f>
        <v/>
      </c>
      <c r="E20" s="294">
        <f>IF('jaarrek. 1819 begroting 1920'!I20&lt;&gt;"",'jaarrek. 1819 begroting 1920'!I20,"")</f>
        <v>8.6999999999999993</v>
      </c>
      <c r="F20" s="295" t="str">
        <f>IF('jaarrek. 1819 begroting 1920'!J20&lt;&gt;"",'jaarrek. 1819 begroting 1920'!J20,"")</f>
        <v/>
      </c>
      <c r="G20" s="274" t="str">
        <f>IF('jaarrek. 1819 begroting 1920'!M20&lt;&gt;"",'jaarrek. 1819 begroting 1920'!M20,"")</f>
        <v/>
      </c>
      <c r="H20" s="274"/>
    </row>
    <row r="21" spans="1:8" ht="15.75" thickBot="1" x14ac:dyDescent="0.3">
      <c r="A21" s="273">
        <f>IF('jaarrek. 1819 begroting 1920'!A21&lt;&gt;"",'jaarrek. 1819 begroting 1920'!A21,"")</f>
        <v>15</v>
      </c>
      <c r="B21" s="274" t="str">
        <f>IF('jaarrek. 1819 begroting 1920'!B21&lt;&gt;"",'jaarrek. 1819 begroting 1920'!B21,"")</f>
        <v>Voorraad Kopieer (abonnement)</v>
      </c>
      <c r="C21" s="296">
        <f>IF(AND('jaarrek. 1819 begroting 1920'!E21&lt;&gt;"",'jaarrek. 1819 begroting 1920'!E21&lt;&gt;0),'jaarrek. 1819 begroting 1920'!E21,"")</f>
        <v>209.88</v>
      </c>
      <c r="D21" s="297" t="str">
        <f>IF('jaarrek. 1819 begroting 1920'!F21&lt;&gt;"",'jaarrek. 1819 begroting 1920'!F21,"")</f>
        <v/>
      </c>
      <c r="E21" s="296">
        <f>IF('jaarrek. 1819 begroting 1920'!I21&lt;&gt;"",'jaarrek. 1819 begroting 1920'!I21,"")</f>
        <v>267.48</v>
      </c>
      <c r="F21" s="297" t="str">
        <f>IF('jaarrek. 1819 begroting 1920'!J21&lt;&gt;"",'jaarrek. 1819 begroting 1920'!J21,"")</f>
        <v/>
      </c>
      <c r="G21" s="274" t="str">
        <f>IF('jaarrek. 1819 begroting 1920'!M21&lt;&gt;"",'jaarrek. 1819 begroting 1920'!M21,"")</f>
        <v/>
      </c>
      <c r="H21" s="274"/>
    </row>
    <row r="22" spans="1:8" x14ac:dyDescent="0.25">
      <c r="A22" s="273" t="str">
        <f>IF('jaarrek. 1819 begroting 1920'!A22&lt;&gt;"",'jaarrek. 1819 begroting 1920'!A22,"")</f>
        <v/>
      </c>
      <c r="B22" s="274" t="str">
        <f>IF('jaarrek. 1819 begroting 1920'!B22&lt;&gt;"",'jaarrek. 1819 begroting 1920'!B22,"")</f>
        <v>TOTAAL</v>
      </c>
      <c r="C22" s="292">
        <f>IF('jaarrek. 1819 begroting 1920'!E22&lt;&gt;"",'jaarrek. 1819 begroting 1920'!E22,"")</f>
        <v>9514.43</v>
      </c>
      <c r="D22" s="292">
        <f>IF('jaarrek. 1819 begroting 1920'!F22&lt;&gt;"",'jaarrek. 1819 begroting 1920'!F22,"")</f>
        <v>9514.4300000000021</v>
      </c>
      <c r="E22" s="292">
        <f>IF('jaarrek. 1819 begroting 1920'!I22&lt;&gt;"",'jaarrek. 1819 begroting 1920'!I22,"")</f>
        <v>9327.17</v>
      </c>
      <c r="F22" s="292">
        <f>IF('jaarrek. 1819 begroting 1920'!J22&lt;&gt;"",'jaarrek. 1819 begroting 1920'!J22,"")</f>
        <v>9327.1700000000019</v>
      </c>
      <c r="G22" s="274" t="str">
        <f>IF('jaarrek. 1819 begroting 1920'!M22&lt;&gt;"",'jaarrek. 1819 begroting 1920'!M22,"")</f>
        <v/>
      </c>
      <c r="H22" s="274"/>
    </row>
    <row r="23" spans="1:8" s="23" customFormat="1" x14ac:dyDescent="0.25">
      <c r="A23" s="273"/>
      <c r="B23" s="274"/>
      <c r="C23" s="289"/>
      <c r="D23" s="289"/>
      <c r="E23" s="289"/>
      <c r="F23" s="289"/>
      <c r="G23" s="274"/>
      <c r="H23" s="274"/>
    </row>
    <row r="24" spans="1:8" s="23" customFormat="1" x14ac:dyDescent="0.25">
      <c r="A24" s="273"/>
      <c r="B24" s="274"/>
      <c r="C24" s="298" t="str">
        <f>IF('jaarrek. 1819 begroting 1920'!C1&lt;&gt;"",'jaarrek. 1819 begroting 1920'!C1,"")</f>
        <v>Begroting 2018-2019</v>
      </c>
      <c r="D24" s="298"/>
      <c r="E24" s="298" t="str">
        <f>IF('jaarrek. 1819 begroting 1920'!G1&lt;&gt;"",'jaarrek. 1819 begroting 1920'!G1,"")</f>
        <v>W&amp;V-rekening 2018-2019</v>
      </c>
      <c r="F24" s="298"/>
      <c r="G24" s="274"/>
      <c r="H24" s="274"/>
    </row>
    <row r="25" spans="1:8" x14ac:dyDescent="0.25">
      <c r="A25" s="273" t="str">
        <f>IF('jaarrek. 1819 begroting 1920'!A23&lt;&gt;"",'jaarrek. 1819 begroting 1920'!A23,"")</f>
        <v/>
      </c>
      <c r="B25" s="274" t="str">
        <f>IF('jaarrek. 1819 begroting 1920'!B23&lt;&gt;"",'jaarrek. 1819 begroting 1920'!B23,"")</f>
        <v/>
      </c>
      <c r="C25" s="288" t="str">
        <f>IF('jaarrek. 1819 begroting 1920'!C23&lt;&gt;"",'jaarrek. 1819 begroting 1920'!C23,"")</f>
        <v>kosten</v>
      </c>
      <c r="D25" s="288" t="str">
        <f>IF('jaarrek. 1819 begroting 1920'!D23&lt;&gt;"",'jaarrek. 1819 begroting 1920'!D23,"")</f>
        <v>opbrengsten</v>
      </c>
      <c r="E25" s="288" t="str">
        <f>IF('jaarrek. 1819 begroting 1920'!G23&lt;&gt;"",'jaarrek. 1819 begroting 1920'!G23,"")</f>
        <v>kosten</v>
      </c>
      <c r="F25" s="288" t="str">
        <f>IF('jaarrek. 1819 begroting 1920'!H23&lt;&gt;"",'jaarrek. 1819 begroting 1920'!H23,"")</f>
        <v>opbrengsten</v>
      </c>
      <c r="G25" s="274" t="str">
        <f>IF('jaarrek. 1819 begroting 1920'!M23&lt;&gt;"",'jaarrek. 1819 begroting 1920'!M23,"")</f>
        <v/>
      </c>
      <c r="H25" s="274"/>
    </row>
    <row r="26" spans="1:8" x14ac:dyDescent="0.25">
      <c r="A26" s="273">
        <f>IF('jaarrek. 1819 begroting 1920'!A24&lt;&gt;"",'jaarrek. 1819 begroting 1920'!A24,"")</f>
        <v>16</v>
      </c>
      <c r="B26" s="274" t="str">
        <f>IF('jaarrek. 1819 begroting 1920'!B24&lt;&gt;"",'jaarrek. 1819 begroting 1920'!B24,"")</f>
        <v>Ontvangen ING rentemeerrekening</v>
      </c>
      <c r="C26" s="294" t="str">
        <f>IF(AND('jaarrek. 1819 begroting 1920'!C24&lt;&gt;"",'jaarrek. 1819 begroting 1920'!C24&lt;&gt;0),'jaarrek. 1819 begroting 1920'!C24,"")</f>
        <v/>
      </c>
      <c r="D26" s="295">
        <f>IF(AND('jaarrek. 1819 begroting 1920'!D24&lt;&gt;"",'jaarrek. 1819 begroting 1920'!D24&lt;&gt;0),'jaarrek. 1819 begroting 1920'!D24,"")</f>
        <v>10</v>
      </c>
      <c r="E26" s="294" t="str">
        <f>IF(AND('jaarrek. 1819 begroting 1920'!G24&lt;&gt;"",'jaarrek. 1819 begroting 1920'!G24&lt;&gt;0),'jaarrek. 1819 begroting 1920'!G24,"")</f>
        <v/>
      </c>
      <c r="F26" s="295">
        <f>IF(AND('jaarrek. 1819 begroting 1920'!H24&lt;&gt;"",'jaarrek. 1819 begroting 1920'!H24&lt;&gt;0),'jaarrek. 1819 begroting 1920'!H24,"")</f>
        <v>2.5099999999999998</v>
      </c>
      <c r="G26" s="274" t="str">
        <f>IF('jaarrek. 1819 begroting 1920'!M24&lt;&gt;"",'jaarrek. 1819 begroting 1920'!M24,"")</f>
        <v/>
      </c>
      <c r="H26" s="274"/>
    </row>
    <row r="27" spans="1:8" x14ac:dyDescent="0.25">
      <c r="A27" s="273">
        <f>IF('jaarrek. 1819 begroting 1920'!A25&lt;&gt;"",'jaarrek. 1819 begroting 1920'!A25,"")</f>
        <v>17</v>
      </c>
      <c r="B27" s="274" t="str">
        <f>IF('jaarrek. 1819 begroting 1920'!B25&lt;&gt;"",'jaarrek. 1819 begroting 1920'!B25,"")</f>
        <v>Bankkosten ING</v>
      </c>
      <c r="C27" s="294">
        <f>IF(AND('jaarrek. 1819 begroting 1920'!C25&lt;&gt;"",'jaarrek. 1819 begroting 1920'!C25&lt;&gt;0),'jaarrek. 1819 begroting 1920'!C25,"")</f>
        <v>150</v>
      </c>
      <c r="D27" s="295" t="str">
        <f>IF(AND('jaarrek. 1819 begroting 1920'!D25&lt;&gt;"",'jaarrek. 1819 begroting 1920'!D25&lt;&gt;0),'jaarrek. 1819 begroting 1920'!D25,"")</f>
        <v/>
      </c>
      <c r="E27" s="294">
        <f>IF(AND('jaarrek. 1819 begroting 1920'!G25&lt;&gt;"",'jaarrek. 1819 begroting 1920'!G25&lt;&gt;0),'jaarrek. 1819 begroting 1920'!G25,"")</f>
        <v>153.82</v>
      </c>
      <c r="F27" s="295" t="str">
        <f>IF(AND('jaarrek. 1819 begroting 1920'!H25&lt;&gt;"",'jaarrek. 1819 begroting 1920'!H25&lt;&gt;0),'jaarrek. 1819 begroting 1920'!H25,"")</f>
        <v/>
      </c>
      <c r="G27" s="274" t="str">
        <f>IF('jaarrek. 1819 begroting 1920'!M25&lt;&gt;"",'jaarrek. 1819 begroting 1920'!M25,"")</f>
        <v/>
      </c>
      <c r="H27" s="274"/>
    </row>
    <row r="28" spans="1:8" x14ac:dyDescent="0.25">
      <c r="A28" s="273">
        <f>IF('jaarrek. 1819 begroting 1920'!A26&lt;&gt;"",'jaarrek. 1819 begroting 1920'!A26,"")</f>
        <v>18</v>
      </c>
      <c r="B28" s="274" t="str">
        <f>IF('jaarrek. 1819 begroting 1920'!B26&lt;&gt;"",'jaarrek. 1819 begroting 1920'!B26,"")</f>
        <v>Opbrengst contributie</v>
      </c>
      <c r="C28" s="294" t="str">
        <f>IF(AND('jaarrek. 1819 begroting 1920'!C26&lt;&gt;"",'jaarrek. 1819 begroting 1920'!C26&lt;&gt;0),'jaarrek. 1819 begroting 1920'!C26,"")</f>
        <v/>
      </c>
      <c r="D28" s="295">
        <f>IF(AND('jaarrek. 1819 begroting 1920'!D26&lt;&gt;"",'jaarrek. 1819 begroting 1920'!D26&lt;&gt;0),'jaarrek. 1819 begroting 1920'!D26,"")</f>
        <v>6400</v>
      </c>
      <c r="E28" s="294" t="str">
        <f>IF(AND('jaarrek. 1819 begroting 1920'!G26&lt;&gt;"",'jaarrek. 1819 begroting 1920'!G26&lt;&gt;0),'jaarrek. 1819 begroting 1920'!G26,"")</f>
        <v/>
      </c>
      <c r="F28" s="295">
        <f>IF(AND('jaarrek. 1819 begroting 1920'!H26&lt;&gt;"",'jaarrek. 1819 begroting 1920'!H26&lt;&gt;0),'jaarrek. 1819 begroting 1920'!H26,"")</f>
        <v>6923</v>
      </c>
      <c r="G28" s="274" t="str">
        <f>IF('jaarrek. 1819 begroting 1920'!M26&lt;&gt;"",'jaarrek. 1819 begroting 1920'!M26,"")</f>
        <v/>
      </c>
      <c r="H28" s="274"/>
    </row>
    <row r="29" spans="1:8" x14ac:dyDescent="0.25">
      <c r="A29" s="273">
        <f>IF('jaarrek. 1819 begroting 1920'!A27&lt;&gt;"",'jaarrek. 1819 begroting 1920'!A27,"")</f>
        <v>19</v>
      </c>
      <c r="B29" s="274" t="str">
        <f>IF('jaarrek. 1819 begroting 1920'!B27&lt;&gt;"",'jaarrek. 1819 begroting 1920'!B27,"")</f>
        <v>Donaties Gouden Lopers en Damrakkers</v>
      </c>
      <c r="C29" s="294" t="str">
        <f>IF(AND('jaarrek. 1819 begroting 1920'!C27&lt;&gt;"",'jaarrek. 1819 begroting 1920'!C27&lt;&gt;0),'jaarrek. 1819 begroting 1920'!C27,"")</f>
        <v/>
      </c>
      <c r="D29" s="295">
        <f>IF(AND('jaarrek. 1819 begroting 1920'!D27&lt;&gt;"",'jaarrek. 1819 begroting 1920'!D27&lt;&gt;0),'jaarrek. 1819 begroting 1920'!D27,"")</f>
        <v>530</v>
      </c>
      <c r="E29" s="294" t="str">
        <f>IF(AND('jaarrek. 1819 begroting 1920'!G27&lt;&gt;"",'jaarrek. 1819 begroting 1920'!G27&lt;&gt;0),'jaarrek. 1819 begroting 1920'!G27,"")</f>
        <v/>
      </c>
      <c r="F29" s="295">
        <f>IF(AND('jaarrek. 1819 begroting 1920'!H27&lt;&gt;"",'jaarrek. 1819 begroting 1920'!H27&lt;&gt;0),'jaarrek. 1819 begroting 1920'!H27,"")</f>
        <v>483</v>
      </c>
      <c r="G29" s="274" t="str">
        <f>IF('jaarrek. 1819 begroting 1920'!M27&lt;&gt;"",'jaarrek. 1819 begroting 1920'!M27,"")</f>
        <v/>
      </c>
      <c r="H29" s="274"/>
    </row>
    <row r="30" spans="1:8" x14ac:dyDescent="0.25">
      <c r="A30" s="273">
        <f>IF('jaarrek. 1819 begroting 1920'!A28&lt;&gt;"",'jaarrek. 1819 begroting 1920'!A28,"")</f>
        <v>20</v>
      </c>
      <c r="B30" s="274" t="str">
        <f>IF('jaarrek. 1819 begroting 1920'!B28&lt;&gt;"",'jaarrek. 1819 begroting 1920'!B28,"")</f>
        <v>Voorjaarsdonaties en incidentele donaties</v>
      </c>
      <c r="C30" s="294" t="str">
        <f>IF(AND('jaarrek. 1819 begroting 1920'!C28&lt;&gt;"",'jaarrek. 1819 begroting 1920'!C28&lt;&gt;0),'jaarrek. 1819 begroting 1920'!C28,"")</f>
        <v/>
      </c>
      <c r="D30" s="295" t="str">
        <f>IF(AND('jaarrek. 1819 begroting 1920'!D28&lt;&gt;"",'jaarrek. 1819 begroting 1920'!D28&lt;&gt;0),'jaarrek. 1819 begroting 1920'!D28,"")</f>
        <v/>
      </c>
      <c r="E30" s="294" t="str">
        <f>IF(AND('jaarrek. 1819 begroting 1920'!G28&lt;&gt;"",'jaarrek. 1819 begroting 1920'!G28&lt;&gt;0),'jaarrek. 1819 begroting 1920'!G28,"")</f>
        <v/>
      </c>
      <c r="F30" s="295">
        <f>IF(AND('jaarrek. 1819 begroting 1920'!H28&lt;&gt;"",'jaarrek. 1819 begroting 1920'!H28&lt;&gt;0),'jaarrek. 1819 begroting 1920'!H28,"")</f>
        <v>857</v>
      </c>
      <c r="G30" s="274" t="str">
        <f>IF('jaarrek. 1819 begroting 1920'!M28&lt;&gt;"",'jaarrek. 1819 begroting 1920'!M28,"")</f>
        <v/>
      </c>
      <c r="H30" s="274"/>
    </row>
    <row r="31" spans="1:8" x14ac:dyDescent="0.25">
      <c r="A31" s="273">
        <f>IF('jaarrek. 1819 begroting 1920'!A29&lt;&gt;"",'jaarrek. 1819 begroting 1920'!A29,"")</f>
        <v>21</v>
      </c>
      <c r="B31" s="274" t="str">
        <f>IF('jaarrek. 1819 begroting 1920'!B29&lt;&gt;"",'jaarrek. 1819 begroting 1920'!B29,"")</f>
        <v>Kosten interne competitie (incl. ALV)</v>
      </c>
      <c r="C31" s="294">
        <f>IF(AND('jaarrek. 1819 begroting 1920'!C29&lt;&gt;"",'jaarrek. 1819 begroting 1920'!C29&lt;&gt;0),'jaarrek. 1819 begroting 1920'!C29,"")</f>
        <v>160</v>
      </c>
      <c r="D31" s="295" t="str">
        <f>IF(AND('jaarrek. 1819 begroting 1920'!D29&lt;&gt;"",'jaarrek. 1819 begroting 1920'!D29&lt;&gt;0),'jaarrek. 1819 begroting 1920'!D29,"")</f>
        <v/>
      </c>
      <c r="E31" s="294">
        <f>IF(AND('jaarrek. 1819 begroting 1920'!G29&lt;&gt;"",'jaarrek. 1819 begroting 1920'!G29&lt;&gt;0),'jaarrek. 1819 begroting 1920'!G29,"")</f>
        <v>125.08</v>
      </c>
      <c r="F31" s="295" t="str">
        <f>IF(AND('jaarrek. 1819 begroting 1920'!H29&lt;&gt;"",'jaarrek. 1819 begroting 1920'!H29&lt;&gt;0),'jaarrek. 1819 begroting 1920'!H29,"")</f>
        <v/>
      </c>
      <c r="G31" s="274" t="str">
        <f>IF('jaarrek. 1819 begroting 1920'!M29&lt;&gt;"",'jaarrek. 1819 begroting 1920'!M29,"")</f>
        <v/>
      </c>
      <c r="H31" s="274"/>
    </row>
    <row r="32" spans="1:8" x14ac:dyDescent="0.25">
      <c r="A32" s="273">
        <f>IF('jaarrek. 1819 begroting 1920'!A30&lt;&gt;"",'jaarrek. 1819 begroting 1920'!A30,"")</f>
        <v>22</v>
      </c>
      <c r="B32" s="274" t="str">
        <f>IF('jaarrek. 1819 begroting 1920'!B30&lt;&gt;"",'jaarrek. 1819 begroting 1920'!B30,"")</f>
        <v>Kosten externe competitie (incl. Brandstof)</v>
      </c>
      <c r="C32" s="294">
        <f>IF(AND('jaarrek. 1819 begroting 1920'!C30&lt;&gt;"",'jaarrek. 1819 begroting 1920'!C30&lt;&gt;0),'jaarrek. 1819 begroting 1920'!C30,"")</f>
        <v>210</v>
      </c>
      <c r="D32" s="295" t="str">
        <f>IF(AND('jaarrek. 1819 begroting 1920'!D30&lt;&gt;"",'jaarrek. 1819 begroting 1920'!D30&lt;&gt;0),'jaarrek. 1819 begroting 1920'!D30,"")</f>
        <v/>
      </c>
      <c r="E32" s="294">
        <f>IF(AND('jaarrek. 1819 begroting 1920'!G30&lt;&gt;"",'jaarrek. 1819 begroting 1920'!G30&lt;&gt;0),'jaarrek. 1819 begroting 1920'!G30,"")</f>
        <v>302.10000000000002</v>
      </c>
      <c r="F32" s="295" t="str">
        <f>IF(AND('jaarrek. 1819 begroting 1920'!H30&lt;&gt;"",'jaarrek. 1819 begroting 1920'!H30&lt;&gt;0),'jaarrek. 1819 begroting 1920'!H30,"")</f>
        <v/>
      </c>
      <c r="G32" s="274" t="str">
        <f>IF('jaarrek. 1819 begroting 1920'!M30&lt;&gt;"",'jaarrek. 1819 begroting 1920'!M30,"")</f>
        <v/>
      </c>
      <c r="H32" s="274"/>
    </row>
    <row r="33" spans="1:8" x14ac:dyDescent="0.25">
      <c r="A33" s="273">
        <f>IF('jaarrek. 1819 begroting 1920'!A31&lt;&gt;"",'jaarrek. 1819 begroting 1920'!A31,"")</f>
        <v>23</v>
      </c>
      <c r="B33" s="274" t="str">
        <f>IF('jaarrek. 1819 begroting 1920'!B31&lt;&gt;"",'jaarrek. 1819 begroting 1920'!B31,"")</f>
        <v xml:space="preserve">Opbrengst ZAK </v>
      </c>
      <c r="C33" s="294" t="str">
        <f>IF(AND('jaarrek. 1819 begroting 1920'!C31&lt;&gt;"",'jaarrek. 1819 begroting 1920'!C31&lt;&gt;0),'jaarrek. 1819 begroting 1920'!C31,"")</f>
        <v/>
      </c>
      <c r="D33" s="295">
        <f>IF(AND('jaarrek. 1819 begroting 1920'!D31&lt;&gt;"",'jaarrek. 1819 begroting 1920'!D31&lt;&gt;0),'jaarrek. 1819 begroting 1920'!D31,"")</f>
        <v>400</v>
      </c>
      <c r="E33" s="294" t="str">
        <f>IF(AND('jaarrek. 1819 begroting 1920'!G31&lt;&gt;"",'jaarrek. 1819 begroting 1920'!G31&lt;&gt;0),'jaarrek. 1819 begroting 1920'!G31,"")</f>
        <v/>
      </c>
      <c r="F33" s="295">
        <f>IF(AND('jaarrek. 1819 begroting 1920'!H31&lt;&gt;"",'jaarrek. 1819 begroting 1920'!H31&lt;&gt;0),'jaarrek. 1819 begroting 1920'!H31,"")</f>
        <v>487.76</v>
      </c>
      <c r="G33" s="274" t="str">
        <f>IF('jaarrek. 1819 begroting 1920'!M31&lt;&gt;"",'jaarrek. 1819 begroting 1920'!M31,"")</f>
        <v/>
      </c>
      <c r="H33" s="274"/>
    </row>
    <row r="34" spans="1:8" x14ac:dyDescent="0.25">
      <c r="A34" s="273">
        <f>IF('jaarrek. 1819 begroting 1920'!A32&lt;&gt;"",'jaarrek. 1819 begroting 1920'!A32,"")</f>
        <v>24</v>
      </c>
      <c r="B34" s="274" t="str">
        <f>IF('jaarrek. 1819 begroting 1920'!B32&lt;&gt;"",'jaarrek. 1819 begroting 1920'!B32,"")</f>
        <v>Kosten zaalhuur</v>
      </c>
      <c r="C34" s="294">
        <f>IF(AND('jaarrek. 1819 begroting 1920'!C32&lt;&gt;"",'jaarrek. 1819 begroting 1920'!C32&lt;&gt;0),'jaarrek. 1819 begroting 1920'!C32,"")</f>
        <v>4500</v>
      </c>
      <c r="D34" s="295" t="str">
        <f>IF(AND('jaarrek. 1819 begroting 1920'!D32&lt;&gt;"",'jaarrek. 1819 begroting 1920'!D32&lt;&gt;0),'jaarrek. 1819 begroting 1920'!D32,"")</f>
        <v/>
      </c>
      <c r="E34" s="294">
        <f>IF(AND('jaarrek. 1819 begroting 1920'!G32&lt;&gt;"",'jaarrek. 1819 begroting 1920'!G32&lt;&gt;0),'jaarrek. 1819 begroting 1920'!G32,"")</f>
        <v>4449</v>
      </c>
      <c r="F34" s="295" t="str">
        <f>IF(AND('jaarrek. 1819 begroting 1920'!H32&lt;&gt;"",'jaarrek. 1819 begroting 1920'!H32&lt;&gt;0),'jaarrek. 1819 begroting 1920'!H32,"")</f>
        <v/>
      </c>
      <c r="G34" s="274" t="str">
        <f>IF('jaarrek. 1819 begroting 1920'!M32&lt;&gt;"",'jaarrek. 1819 begroting 1920'!M32,"")</f>
        <v/>
      </c>
      <c r="H34" s="274"/>
    </row>
    <row r="35" spans="1:8" x14ac:dyDescent="0.25">
      <c r="A35" s="273">
        <f>IF('jaarrek. 1819 begroting 1920'!A33&lt;&gt;"",'jaarrek. 1819 begroting 1920'!A33,"")</f>
        <v>25</v>
      </c>
      <c r="B35" s="274" t="str">
        <f>IF('jaarrek. 1819 begroting 1920'!B33&lt;&gt;"",'jaarrek. 1819 begroting 1920'!B33,"")</f>
        <v>SGS contributie</v>
      </c>
      <c r="C35" s="294">
        <f>IF(AND('jaarrek. 1819 begroting 1920'!C33&lt;&gt;"",'jaarrek. 1819 begroting 1920'!C33&lt;&gt;0),'jaarrek. 1819 begroting 1920'!C33,"")</f>
        <v>2700</v>
      </c>
      <c r="D35" s="295" t="str">
        <f>IF(AND('jaarrek. 1819 begroting 1920'!D33&lt;&gt;"",'jaarrek. 1819 begroting 1920'!D33&lt;&gt;0),'jaarrek. 1819 begroting 1920'!D33,"")</f>
        <v/>
      </c>
      <c r="E35" s="294">
        <f>IF(AND('jaarrek. 1819 begroting 1920'!G33&lt;&gt;"",'jaarrek. 1819 begroting 1920'!G33&lt;&gt;0),'jaarrek. 1819 begroting 1920'!G33,"")</f>
        <v>2992.81</v>
      </c>
      <c r="F35" s="295" t="str">
        <f>IF(AND('jaarrek. 1819 begroting 1920'!H33&lt;&gt;"",'jaarrek. 1819 begroting 1920'!H33&lt;&gt;0),'jaarrek. 1819 begroting 1920'!H33,"")</f>
        <v/>
      </c>
      <c r="G35" s="274" t="str">
        <f>IF('jaarrek. 1819 begroting 1920'!M33&lt;&gt;"",'jaarrek. 1819 begroting 1920'!M33,"")</f>
        <v/>
      </c>
      <c r="H35" s="274"/>
    </row>
    <row r="36" spans="1:8" x14ac:dyDescent="0.25">
      <c r="A36" s="273">
        <f>IF('jaarrek. 1819 begroting 1920'!A34&lt;&gt;"",'jaarrek. 1819 begroting 1920'!A34,"")</f>
        <v>26</v>
      </c>
      <c r="B36" s="274" t="str">
        <f>IF('jaarrek. 1819 begroting 1920'!B34&lt;&gt;"",'jaarrek. 1819 begroting 1920'!B34,"")</f>
        <v>Kosten trofeeën</v>
      </c>
      <c r="C36" s="294">
        <f>IF(AND('jaarrek. 1819 begroting 1920'!C34&lt;&gt;"",'jaarrek. 1819 begroting 1920'!C34&lt;&gt;0),'jaarrek. 1819 begroting 1920'!C34,"")</f>
        <v>130</v>
      </c>
      <c r="D36" s="295" t="str">
        <f>IF(AND('jaarrek. 1819 begroting 1920'!D34&lt;&gt;"",'jaarrek. 1819 begroting 1920'!D34&lt;&gt;0),'jaarrek. 1819 begroting 1920'!D34,"")</f>
        <v/>
      </c>
      <c r="E36" s="294" t="str">
        <f>IF(AND('jaarrek. 1819 begroting 1920'!G34&lt;&gt;"",'jaarrek. 1819 begroting 1920'!G34&lt;&gt;0),'jaarrek. 1819 begroting 1920'!G34,"")</f>
        <v/>
      </c>
      <c r="F36" s="295" t="str">
        <f>IF(AND('jaarrek. 1819 begroting 1920'!H34&lt;&gt;"",'jaarrek. 1819 begroting 1920'!H34&lt;&gt;0),'jaarrek. 1819 begroting 1920'!H34,"")</f>
        <v/>
      </c>
      <c r="G36" s="274" t="str">
        <f>IF('jaarrek. 1819 begroting 1920'!M34&lt;&gt;"",'jaarrek. 1819 begroting 1920'!M34,"")</f>
        <v/>
      </c>
      <c r="H36" s="274"/>
    </row>
    <row r="37" spans="1:8" x14ac:dyDescent="0.25">
      <c r="A37" s="273">
        <f>IF('jaarrek. 1819 begroting 1920'!A35&lt;&gt;"",'jaarrek. 1819 begroting 1920'!A35,"")</f>
        <v>27</v>
      </c>
      <c r="B37" s="274" t="str">
        <f>IF('jaarrek. 1819 begroting 1920'!B35&lt;&gt;"",'jaarrek. 1819 begroting 1920'!B35,"")</f>
        <v>Kosten representatie</v>
      </c>
      <c r="C37" s="294" t="str">
        <f>IF(AND('jaarrek. 1819 begroting 1920'!C35&lt;&gt;"",'jaarrek. 1819 begroting 1920'!C35&lt;&gt;0),'jaarrek. 1819 begroting 1920'!C35,"")</f>
        <v/>
      </c>
      <c r="D37" s="295" t="str">
        <f>IF(AND('jaarrek. 1819 begroting 1920'!D35&lt;&gt;"",'jaarrek. 1819 begroting 1920'!D35&lt;&gt;0),'jaarrek. 1819 begroting 1920'!D35,"")</f>
        <v/>
      </c>
      <c r="E37" s="294">
        <f>IF(AND('jaarrek. 1819 begroting 1920'!G35&lt;&gt;"",'jaarrek. 1819 begroting 1920'!G35&lt;&gt;0),'jaarrek. 1819 begroting 1920'!G35,"")</f>
        <v>48.1</v>
      </c>
      <c r="F37" s="295" t="str">
        <f>IF(AND('jaarrek. 1819 begroting 1920'!H35&lt;&gt;"",'jaarrek. 1819 begroting 1920'!H35&lt;&gt;0),'jaarrek. 1819 begroting 1920'!H35,"")</f>
        <v/>
      </c>
      <c r="G37" s="274" t="str">
        <f>IF('jaarrek. 1819 begroting 1920'!M35&lt;&gt;"",'jaarrek. 1819 begroting 1920'!M35,"")</f>
        <v/>
      </c>
      <c r="H37" s="274"/>
    </row>
    <row r="38" spans="1:8" x14ac:dyDescent="0.25">
      <c r="A38" s="273">
        <f>IF('jaarrek. 1819 begroting 1920'!A36&lt;&gt;"",'jaarrek. 1819 begroting 1920'!A36,"")</f>
        <v>28</v>
      </c>
      <c r="B38" s="274" t="str">
        <f>IF('jaarrek. 1819 begroting 1920'!B36&lt;&gt;"",'jaarrek. 1819 begroting 1920'!B36,"")</f>
        <v>Kosten administratie</v>
      </c>
      <c r="C38" s="294" t="str">
        <f>IF(AND('jaarrek. 1819 begroting 1920'!C36&lt;&gt;"",'jaarrek. 1819 begroting 1920'!C36&lt;&gt;0),'jaarrek. 1819 begroting 1920'!C36,"")</f>
        <v/>
      </c>
      <c r="D38" s="295" t="str">
        <f>IF(AND('jaarrek. 1819 begroting 1920'!D36&lt;&gt;"",'jaarrek. 1819 begroting 1920'!D36&lt;&gt;0),'jaarrek. 1819 begroting 1920'!D36,"")</f>
        <v/>
      </c>
      <c r="E38" s="294">
        <f>IF(AND('jaarrek. 1819 begroting 1920'!G36&lt;&gt;"",'jaarrek. 1819 begroting 1920'!G36&lt;&gt;0),'jaarrek. 1819 begroting 1920'!G36,"")</f>
        <v>7.5</v>
      </c>
      <c r="F38" s="295" t="str">
        <f>IF(AND('jaarrek. 1819 begroting 1920'!H36&lt;&gt;"",'jaarrek. 1819 begroting 1920'!H36&lt;&gt;0),'jaarrek. 1819 begroting 1920'!H36,"")</f>
        <v/>
      </c>
      <c r="G38" s="274" t="str">
        <f>IF('jaarrek. 1819 begroting 1920'!M36&lt;&gt;"",'jaarrek. 1819 begroting 1920'!M36,"")</f>
        <v/>
      </c>
      <c r="H38" s="274"/>
    </row>
    <row r="39" spans="1:8" x14ac:dyDescent="0.25">
      <c r="A39" s="273">
        <f>IF('jaarrek. 1819 begroting 1920'!A37&lt;&gt;"",'jaarrek. 1819 begroting 1920'!A37,"")</f>
        <v>29</v>
      </c>
      <c r="B39" s="274" t="str">
        <f>IF('jaarrek. 1819 begroting 1920'!B37&lt;&gt;"",'jaarrek. 1819 begroting 1920'!B37,"")</f>
        <v>Kosten website</v>
      </c>
      <c r="C39" s="294">
        <f>IF(AND('jaarrek. 1819 begroting 1920'!C37&lt;&gt;"",'jaarrek. 1819 begroting 1920'!C37&lt;&gt;0),'jaarrek. 1819 begroting 1920'!C37,"")</f>
        <v>120</v>
      </c>
      <c r="D39" s="295" t="str">
        <f>IF(AND('jaarrek. 1819 begroting 1920'!D37&lt;&gt;"",'jaarrek. 1819 begroting 1920'!D37&lt;&gt;0),'jaarrek. 1819 begroting 1920'!D37,"")</f>
        <v/>
      </c>
      <c r="E39" s="294">
        <f>IF(AND('jaarrek. 1819 begroting 1920'!G37&lt;&gt;"",'jaarrek. 1819 begroting 1920'!G37&lt;&gt;0),'jaarrek. 1819 begroting 1920'!G37,"")</f>
        <v>95.59</v>
      </c>
      <c r="F39" s="295" t="str">
        <f>IF(AND('jaarrek. 1819 begroting 1920'!H37&lt;&gt;"",'jaarrek. 1819 begroting 1920'!H37&lt;&gt;0),'jaarrek. 1819 begroting 1920'!H37,"")</f>
        <v/>
      </c>
      <c r="G39" s="274" t="str">
        <f>IF('jaarrek. 1819 begroting 1920'!M37&lt;&gt;"",'jaarrek. 1819 begroting 1920'!M37,"")</f>
        <v/>
      </c>
      <c r="H39" s="274"/>
    </row>
    <row r="40" spans="1:8" x14ac:dyDescent="0.25">
      <c r="A40" s="273">
        <f>IF('jaarrek. 1819 begroting 1920'!A38&lt;&gt;"",'jaarrek. 1819 begroting 1920'!A38,"")</f>
        <v>30</v>
      </c>
      <c r="B40" s="274" t="str">
        <f>IF('jaarrek. 1819 begroting 1920'!B38&lt;&gt;"",'jaarrek. 1819 begroting 1920'!B38,"")</f>
        <v>Kosten materiaalverzekering &amp; KvK</v>
      </c>
      <c r="C40" s="294">
        <f>IF(AND('jaarrek. 1819 begroting 1920'!C38&lt;&gt;"",'jaarrek. 1819 begroting 1920'!C38&lt;&gt;0),'jaarrek. 1819 begroting 1920'!C38,"")</f>
        <v>26</v>
      </c>
      <c r="D40" s="295" t="str">
        <f>IF(AND('jaarrek. 1819 begroting 1920'!D38&lt;&gt;"",'jaarrek. 1819 begroting 1920'!D38&lt;&gt;0),'jaarrek. 1819 begroting 1920'!D38,"")</f>
        <v/>
      </c>
      <c r="E40" s="294">
        <f>IF(AND('jaarrek. 1819 begroting 1920'!G38&lt;&gt;"",'jaarrek. 1819 begroting 1920'!G38&lt;&gt;0),'jaarrek. 1819 begroting 1920'!G38,"")</f>
        <v>25.86</v>
      </c>
      <c r="F40" s="295" t="str">
        <f>IF(AND('jaarrek. 1819 begroting 1920'!H38&lt;&gt;"",'jaarrek. 1819 begroting 1920'!H38&lt;&gt;0),'jaarrek. 1819 begroting 1920'!H38,"")</f>
        <v/>
      </c>
      <c r="G40" s="274" t="str">
        <f>IF('jaarrek. 1819 begroting 1920'!M38&lt;&gt;"",'jaarrek. 1819 begroting 1920'!M38,"")</f>
        <v/>
      </c>
      <c r="H40" s="274"/>
    </row>
    <row r="41" spans="1:8" x14ac:dyDescent="0.25">
      <c r="A41" s="273">
        <f>IF('jaarrek. 1819 begroting 1920'!A39&lt;&gt;"",'jaarrek. 1819 begroting 1920'!A39,"")</f>
        <v>31</v>
      </c>
      <c r="B41" s="274" t="str">
        <f>IF('jaarrek. 1819 begroting 1920'!B39&lt;&gt;"",'jaarrek. 1819 begroting 1920'!B39,"")</f>
        <v>Diverse kosten</v>
      </c>
      <c r="C41" s="294" t="str">
        <f>IF(AND('jaarrek. 1819 begroting 1920'!C39&lt;&gt;"",'jaarrek. 1819 begroting 1920'!C39&lt;&gt;0),'jaarrek. 1819 begroting 1920'!C39,"")</f>
        <v/>
      </c>
      <c r="D41" s="295" t="str">
        <f>IF(AND('jaarrek. 1819 begroting 1920'!D39&lt;&gt;"",'jaarrek. 1819 begroting 1920'!D39&lt;&gt;0),'jaarrek. 1819 begroting 1920'!D39,"")</f>
        <v/>
      </c>
      <c r="E41" s="294">
        <f>IF(AND('jaarrek. 1819 begroting 1920'!G39&lt;&gt;"",'jaarrek. 1819 begroting 1920'!G39&lt;&gt;0),'jaarrek. 1819 begroting 1920'!G39,"")</f>
        <v>60</v>
      </c>
      <c r="F41" s="295" t="str">
        <f>IF(AND('jaarrek. 1819 begroting 1920'!H39&lt;&gt;"",'jaarrek. 1819 begroting 1920'!H39&lt;&gt;0),'jaarrek. 1819 begroting 1920'!H39,"")</f>
        <v/>
      </c>
      <c r="G41" s="274" t="str">
        <f>IF('jaarrek. 1819 begroting 1920'!M39&lt;&gt;"",'jaarrek. 1819 begroting 1920'!M39,"")</f>
        <v/>
      </c>
      <c r="H41" s="274"/>
    </row>
    <row r="42" spans="1:8" x14ac:dyDescent="0.25">
      <c r="A42" s="273">
        <f>IF('jaarrek. 1819 begroting 1920'!A40&lt;&gt;"",'jaarrek. 1819 begroting 1920'!A40,"")</f>
        <v>32</v>
      </c>
      <c r="B42" s="274" t="str">
        <f>IF('jaarrek. 1819 begroting 1920'!B40&lt;&gt;"",'jaarrek. 1819 begroting 1920'!B40,"")</f>
        <v>Diverse opbrengsten (notatieboekjes)</v>
      </c>
      <c r="C42" s="294" t="str">
        <f>IF(AND('jaarrek. 1819 begroting 1920'!C40&lt;&gt;"",'jaarrek. 1819 begroting 1920'!C40&lt;&gt;0),'jaarrek. 1819 begroting 1920'!C40,"")</f>
        <v/>
      </c>
      <c r="D42" s="295">
        <f>IF(AND('jaarrek. 1819 begroting 1920'!D40&lt;&gt;"",'jaarrek. 1819 begroting 1920'!D40&lt;&gt;0),'jaarrek. 1819 begroting 1920'!D40,"")</f>
        <v>120</v>
      </c>
      <c r="E42" s="294" t="str">
        <f>IF(AND('jaarrek. 1819 begroting 1920'!G40&lt;&gt;"",'jaarrek. 1819 begroting 1920'!G40&lt;&gt;0),'jaarrek. 1819 begroting 1920'!G40,"")</f>
        <v/>
      </c>
      <c r="F42" s="295">
        <f>IF(AND('jaarrek. 1819 begroting 1920'!H40&lt;&gt;"",'jaarrek. 1819 begroting 1920'!H40&lt;&gt;0),'jaarrek. 1819 begroting 1920'!H40,"")</f>
        <v>48</v>
      </c>
      <c r="G42" s="274" t="str">
        <f>IF('jaarrek. 1819 begroting 1920'!M40&lt;&gt;"",'jaarrek. 1819 begroting 1920'!M40,"")</f>
        <v/>
      </c>
      <c r="H42" s="274"/>
    </row>
    <row r="43" spans="1:8" x14ac:dyDescent="0.25">
      <c r="A43" s="273">
        <f>IF('jaarrek. 1819 begroting 1920'!A41&lt;&gt;"",'jaarrek. 1819 begroting 1920'!A41,"")</f>
        <v>33</v>
      </c>
      <c r="B43" s="274" t="str">
        <f>IF('jaarrek. 1819 begroting 1920'!B41&lt;&gt;"",'jaarrek. 1819 begroting 1920'!B41,"")</f>
        <v>Kosten alternatieve avonden</v>
      </c>
      <c r="C43" s="294">
        <f>IF(AND('jaarrek. 1819 begroting 1920'!C41&lt;&gt;"",'jaarrek. 1819 begroting 1920'!C41&lt;&gt;0),'jaarrek. 1819 begroting 1920'!C41,"")</f>
        <v>80</v>
      </c>
      <c r="D43" s="295" t="str">
        <f>IF(AND('jaarrek. 1819 begroting 1920'!D41&lt;&gt;"",'jaarrek. 1819 begroting 1920'!D41&lt;&gt;0),'jaarrek. 1819 begroting 1920'!D41,"")</f>
        <v/>
      </c>
      <c r="E43" s="294">
        <f>IF(AND('jaarrek. 1819 begroting 1920'!G41&lt;&gt;"",'jaarrek. 1819 begroting 1920'!G41&lt;&gt;0),'jaarrek. 1819 begroting 1920'!G41,"")</f>
        <v>44.71</v>
      </c>
      <c r="F43" s="295" t="str">
        <f>IF(AND('jaarrek. 1819 begroting 1920'!H41&lt;&gt;"",'jaarrek. 1819 begroting 1920'!H41&lt;&gt;0),'jaarrek. 1819 begroting 1920'!H41,"")</f>
        <v/>
      </c>
      <c r="G43" s="274" t="str">
        <f>IF('jaarrek. 1819 begroting 1920'!M41&lt;&gt;"",'jaarrek. 1819 begroting 1920'!M41,"")</f>
        <v/>
      </c>
      <c r="H43" s="274"/>
    </row>
    <row r="44" spans="1:8" x14ac:dyDescent="0.25">
      <c r="A44" s="273">
        <f>IF('jaarrek. 1819 begroting 1920'!A42&lt;&gt;"",'jaarrek. 1819 begroting 1920'!A42,"")</f>
        <v>34</v>
      </c>
      <c r="B44" s="274" t="str">
        <f>IF('jaarrek. 1819 begroting 1920'!B42&lt;&gt;"",'jaarrek. 1819 begroting 1920'!B42,"")</f>
        <v>resultaat rapidtoernooi</v>
      </c>
      <c r="C44" s="294" t="str">
        <f>IF(AND('jaarrek. 1819 begroting 1920'!C42&lt;&gt;"",'jaarrek. 1819 begroting 1920'!C42&lt;&gt;0),'jaarrek. 1819 begroting 1920'!C42,"")</f>
        <v/>
      </c>
      <c r="D44" s="295" t="str">
        <f>IF(AND('jaarrek. 1819 begroting 1920'!D42&lt;&gt;"",'jaarrek. 1819 begroting 1920'!D42&lt;&gt;0),'jaarrek. 1819 begroting 1920'!D42,"")</f>
        <v/>
      </c>
      <c r="E44" s="294" t="str">
        <f>IF(AND('jaarrek. 1819 begroting 1920'!G42&lt;&gt;"",'jaarrek. 1819 begroting 1920'!G42&lt;&gt;0),'jaarrek. 1819 begroting 1920'!G42,"")</f>
        <v/>
      </c>
      <c r="F44" s="295">
        <f>IF(AND('jaarrek. 1819 begroting 1920'!H42&lt;&gt;"",'jaarrek. 1819 begroting 1920'!H42&lt;&gt;0),'jaarrek. 1819 begroting 1920'!H42,"")</f>
        <v>96.72</v>
      </c>
      <c r="G44" s="274" t="str">
        <f>IF('jaarrek. 1819 begroting 1920'!M42&lt;&gt;"",'jaarrek. 1819 begroting 1920'!M42,"")</f>
        <v/>
      </c>
      <c r="H44" s="274"/>
    </row>
    <row r="45" spans="1:8" x14ac:dyDescent="0.25">
      <c r="A45" s="273">
        <f>IF('jaarrek. 1819 begroting 1920'!A43&lt;&gt;"",'jaarrek. 1819 begroting 1920'!A43,"")</f>
        <v>35</v>
      </c>
      <c r="B45" s="274" t="str">
        <f>IF('jaarrek. 1819 begroting 1920'!B43&lt;&gt;"",'jaarrek. 1819 begroting 1920'!B43,"")</f>
        <v>Sponsoren rapid toernooi</v>
      </c>
      <c r="C45" s="294" t="str">
        <f>IF(AND('jaarrek. 1819 begroting 1920'!C43&lt;&gt;"",'jaarrek. 1819 begroting 1920'!C43&lt;&gt;0),'jaarrek. 1819 begroting 1920'!C43,"")</f>
        <v/>
      </c>
      <c r="D45" s="295">
        <f>IF(AND('jaarrek. 1819 begroting 1920'!D43&lt;&gt;"",'jaarrek. 1819 begroting 1920'!D43&lt;&gt;0),'jaarrek. 1819 begroting 1920'!D43,"")</f>
        <v>50</v>
      </c>
      <c r="E45" s="294" t="str">
        <f>IF(AND('jaarrek. 1819 begroting 1920'!G43&lt;&gt;"",'jaarrek. 1819 begroting 1920'!G43&lt;&gt;0),'jaarrek. 1819 begroting 1920'!G43,"")</f>
        <v/>
      </c>
      <c r="F45" s="295" t="str">
        <f>IF(AND('jaarrek. 1819 begroting 1920'!H43&lt;&gt;"",'jaarrek. 1819 begroting 1920'!H43&lt;&gt;0),'jaarrek. 1819 begroting 1920'!H43,"")</f>
        <v/>
      </c>
      <c r="G45" s="274" t="str">
        <f>IF('jaarrek. 1819 begroting 1920'!M43&lt;&gt;"",'jaarrek. 1819 begroting 1920'!M43,"")</f>
        <v/>
      </c>
      <c r="H45" s="274"/>
    </row>
    <row r="46" spans="1:8" x14ac:dyDescent="0.25">
      <c r="A46" s="273">
        <f>IF('jaarrek. 1819 begroting 1920'!A44&lt;&gt;"",'jaarrek. 1819 begroting 1920'!A44,"")</f>
        <v>36</v>
      </c>
      <c r="B46" s="274" t="str">
        <f>IF('jaarrek. 1819 begroting 1920'!B44&lt;&gt;"",'jaarrek. 1819 begroting 1920'!B44,"")</f>
        <v>Kosten kersttoernooi</v>
      </c>
      <c r="C46" s="294">
        <f>IF(AND('jaarrek. 1819 begroting 1920'!C44&lt;&gt;"",'jaarrek. 1819 begroting 1920'!C44&lt;&gt;0),'jaarrek. 1819 begroting 1920'!C44,"")</f>
        <v>30</v>
      </c>
      <c r="D46" s="295" t="str">
        <f>IF(AND('jaarrek. 1819 begroting 1920'!D44&lt;&gt;"",'jaarrek. 1819 begroting 1920'!D44&lt;&gt;0),'jaarrek. 1819 begroting 1920'!D44,"")</f>
        <v/>
      </c>
      <c r="E46" s="294">
        <f>IF(AND('jaarrek. 1819 begroting 1920'!G44&lt;&gt;"",'jaarrek. 1819 begroting 1920'!G44&lt;&gt;0),'jaarrek. 1819 begroting 1920'!G44,"")</f>
        <v>33.799999999999997</v>
      </c>
      <c r="F46" s="295" t="str">
        <f>IF(AND('jaarrek. 1819 begroting 1920'!H44&lt;&gt;"",'jaarrek. 1819 begroting 1920'!H44&lt;&gt;0),'jaarrek. 1819 begroting 1920'!H44,"")</f>
        <v/>
      </c>
      <c r="G46" s="274" t="str">
        <f>IF('jaarrek. 1819 begroting 1920'!M44&lt;&gt;"",'jaarrek. 1819 begroting 1920'!M44,"")</f>
        <v/>
      </c>
      <c r="H46" s="274"/>
    </row>
    <row r="47" spans="1:8" x14ac:dyDescent="0.25">
      <c r="A47" s="273" t="str">
        <f>IF('jaarrek. 1819 begroting 1920'!A45&lt;&gt;"",'jaarrek. 1819 begroting 1920'!A45,"")</f>
        <v/>
      </c>
      <c r="B47" s="274" t="str">
        <f>IF('jaarrek. 1819 begroting 1920'!B45&lt;&gt;"",'jaarrek. 1819 begroting 1920'!B45,"")</f>
        <v/>
      </c>
      <c r="C47" s="294" t="str">
        <f>IF(AND('jaarrek. 1819 begroting 1920'!C45&lt;&gt;"",'jaarrek. 1819 begroting 1920'!C45&lt;&gt;0),'jaarrek. 1819 begroting 1920'!C45,"")</f>
        <v/>
      </c>
      <c r="D47" s="295" t="str">
        <f>IF(AND('jaarrek. 1819 begroting 1920'!D45&lt;&gt;"",'jaarrek. 1819 begroting 1920'!D45&lt;&gt;0),'jaarrek. 1819 begroting 1920'!D45,"")</f>
        <v/>
      </c>
      <c r="E47" s="294" t="str">
        <f>IF(AND('jaarrek. 1819 begroting 1920'!G45&lt;&gt;"",'jaarrek. 1819 begroting 1920'!G45&lt;&gt;0),'jaarrek. 1819 begroting 1920'!G45,"")</f>
        <v/>
      </c>
      <c r="F47" s="295" t="str">
        <f>IF(AND('jaarrek. 1819 begroting 1920'!H45&lt;&gt;"",'jaarrek. 1819 begroting 1920'!H45&lt;&gt;0),'jaarrek. 1819 begroting 1920'!H45,"")</f>
        <v/>
      </c>
      <c r="G47" s="274" t="str">
        <f>IF('jaarrek. 1819 begroting 1920'!M45&lt;&gt;"",'jaarrek. 1819 begroting 1920'!M45,"")</f>
        <v/>
      </c>
      <c r="H47" s="274"/>
    </row>
    <row r="48" spans="1:8" x14ac:dyDescent="0.25">
      <c r="A48" s="273" t="str">
        <f>IF('jaarrek. 1819 begroting 1920'!A46&lt;&gt;"",'jaarrek. 1819 begroting 1920'!A46,"")</f>
        <v/>
      </c>
      <c r="B48" s="274" t="str">
        <f>IF('jaarrek. 1819 begroting 1920'!B46&lt;&gt;"",'jaarrek. 1819 begroting 1920'!B46,"")</f>
        <v>Digiborden</v>
      </c>
      <c r="C48" s="294" t="str">
        <f>IF(AND('jaarrek. 1819 begroting 1920'!C46&lt;&gt;"",'jaarrek. 1819 begroting 1920'!C46&lt;&gt;0),'jaarrek. 1819 begroting 1920'!C46,"")</f>
        <v/>
      </c>
      <c r="D48" s="295" t="str">
        <f>IF(AND('jaarrek. 1819 begroting 1920'!D46&lt;&gt;"",'jaarrek. 1819 begroting 1920'!D46&lt;&gt;0),'jaarrek. 1819 begroting 1920'!D46,"")</f>
        <v/>
      </c>
      <c r="E48" s="294" t="str">
        <f>IF(AND('jaarrek. 1819 begroting 1920'!G46&lt;&gt;"",'jaarrek. 1819 begroting 1920'!G46&lt;&gt;0),'jaarrek. 1819 begroting 1920'!G46,"")</f>
        <v/>
      </c>
      <c r="F48" s="295" t="str">
        <f>IF(AND('jaarrek. 1819 begroting 1920'!H46&lt;&gt;"",'jaarrek. 1819 begroting 1920'!H46&lt;&gt;0),'jaarrek. 1819 begroting 1920'!H46,"")</f>
        <v/>
      </c>
      <c r="G48" s="274" t="str">
        <f>IF('jaarrek. 1819 begroting 1920'!M46&lt;&gt;"",'jaarrek. 1819 begroting 1920'!M46,"")</f>
        <v/>
      </c>
      <c r="H48" s="274"/>
    </row>
    <row r="49" spans="1:8" x14ac:dyDescent="0.25">
      <c r="A49" s="273">
        <f>IF('jaarrek. 1819 begroting 1920'!A47&lt;&gt;"",'jaarrek. 1819 begroting 1920'!A47,"")</f>
        <v>37</v>
      </c>
      <c r="B49" s="274" t="str">
        <f>IF('jaarrek. 1819 begroting 1920'!B47&lt;&gt;"",'jaarrek. 1819 begroting 1920'!B47,"")</f>
        <v>Verhuur Digiborden</v>
      </c>
      <c r="C49" s="294" t="str">
        <f>IF(AND('jaarrek. 1819 begroting 1920'!C47&lt;&gt;"",'jaarrek. 1819 begroting 1920'!C47&lt;&gt;0),'jaarrek. 1819 begroting 1920'!C47,"")</f>
        <v/>
      </c>
      <c r="D49" s="295">
        <f>IF(AND('jaarrek. 1819 begroting 1920'!D47&lt;&gt;"",'jaarrek. 1819 begroting 1920'!D47&lt;&gt;0),'jaarrek. 1819 begroting 1920'!D47,"")</f>
        <v>850</v>
      </c>
      <c r="E49" s="294" t="str">
        <f>IF(AND('jaarrek. 1819 begroting 1920'!G47&lt;&gt;"",'jaarrek. 1819 begroting 1920'!G47&lt;&gt;0),'jaarrek. 1819 begroting 1920'!G47,"")</f>
        <v/>
      </c>
      <c r="F49" s="295">
        <f>IF(AND('jaarrek. 1819 begroting 1920'!H47&lt;&gt;"",'jaarrek. 1819 begroting 1920'!H47&lt;&gt;0),'jaarrek. 1819 begroting 1920'!H47,"")</f>
        <v>910</v>
      </c>
      <c r="G49" s="274" t="str">
        <f>IF('jaarrek. 1819 begroting 1920'!M47&lt;&gt;"",'jaarrek. 1819 begroting 1920'!M47,"")</f>
        <v/>
      </c>
      <c r="H49" s="274"/>
    </row>
    <row r="50" spans="1:8" x14ac:dyDescent="0.25">
      <c r="A50" s="273">
        <f>IF('jaarrek. 1819 begroting 1920'!A48&lt;&gt;"",'jaarrek. 1819 begroting 1920'!A48,"")</f>
        <v>38</v>
      </c>
      <c r="B50" s="274" t="str">
        <f>IF('jaarrek. 1819 begroting 1920'!B48&lt;&gt;"",'jaarrek. 1819 begroting 1920'!B48,"")</f>
        <v>Kosten Digiborden</v>
      </c>
      <c r="C50" s="294">
        <f>IF(AND('jaarrek. 1819 begroting 1920'!C48&lt;&gt;"",'jaarrek. 1819 begroting 1920'!C48&lt;&gt;0),'jaarrek. 1819 begroting 1920'!C48,"")</f>
        <v>150</v>
      </c>
      <c r="D50" s="295" t="str">
        <f>IF(AND('jaarrek. 1819 begroting 1920'!D48&lt;&gt;"",'jaarrek. 1819 begroting 1920'!D48&lt;&gt;0),'jaarrek. 1819 begroting 1920'!D48,"")</f>
        <v/>
      </c>
      <c r="E50" s="294">
        <f>IF(AND('jaarrek. 1819 begroting 1920'!G48&lt;&gt;"",'jaarrek. 1819 begroting 1920'!G48&lt;&gt;0),'jaarrek. 1819 begroting 1920'!G48,"")</f>
        <v>353.19</v>
      </c>
      <c r="F50" s="295" t="str">
        <f>IF(AND('jaarrek. 1819 begroting 1920'!H48&lt;&gt;"",'jaarrek. 1819 begroting 1920'!H48&lt;&gt;0),'jaarrek. 1819 begroting 1920'!H48,"")</f>
        <v/>
      </c>
      <c r="G50" s="274" t="str">
        <f>IF('jaarrek. 1819 begroting 1920'!M48&lt;&gt;"",'jaarrek. 1819 begroting 1920'!M48,"")</f>
        <v/>
      </c>
      <c r="H50" s="274"/>
    </row>
    <row r="51" spans="1:8" x14ac:dyDescent="0.25">
      <c r="A51" s="273">
        <f>IF('jaarrek. 1819 begroting 1920'!A49&lt;&gt;"",'jaarrek. 1819 begroting 1920'!A49,"")</f>
        <v>39</v>
      </c>
      <c r="B51" s="274" t="str">
        <f>IF('jaarrek. 1819 begroting 1920'!B49&lt;&gt;"",'jaarrek. 1819 begroting 1920'!B49,"")</f>
        <v>Reserve Digiborden (verlies) of winst</v>
      </c>
      <c r="C51" s="294">
        <f>IF(AND('jaarrek. 1819 begroting 1920'!C49&lt;&gt;"",'jaarrek. 1819 begroting 1920'!C49&lt;&gt;0),'jaarrek. 1819 begroting 1920'!C49,"")</f>
        <v>425</v>
      </c>
      <c r="D51" s="295">
        <f>IF(AND('jaarrek. 1819 begroting 1920'!D49&lt;&gt;"",'jaarrek. 1819 begroting 1920'!D49&lt;&gt;0),'jaarrek. 1819 begroting 1920'!D49,"")</f>
        <v>150</v>
      </c>
      <c r="E51" s="294">
        <f>IF(AND('jaarrek. 1819 begroting 1920'!G49&lt;&gt;"",'jaarrek. 1819 begroting 1920'!G49&lt;&gt;0),'jaarrek. 1819 begroting 1920'!G49,"")</f>
        <v>455</v>
      </c>
      <c r="F51" s="295">
        <f>IF(AND('jaarrek. 1819 begroting 1920'!H49&lt;&gt;"",'jaarrek. 1819 begroting 1920'!H49&lt;&gt;0),'jaarrek. 1819 begroting 1920'!H49,"")</f>
        <v>353.19</v>
      </c>
      <c r="G51" s="274" t="str">
        <f>IF('jaarrek. 1819 begroting 1920'!M49&lt;&gt;"",'jaarrek. 1819 begroting 1920'!M49,"")</f>
        <v/>
      </c>
      <c r="H51" s="274"/>
    </row>
    <row r="52" spans="1:8" x14ac:dyDescent="0.25">
      <c r="A52" s="273" t="str">
        <f>IF('jaarrek. 1819 begroting 1920'!A50&lt;&gt;"",'jaarrek. 1819 begroting 1920'!A50,"")</f>
        <v/>
      </c>
      <c r="B52" s="274" t="str">
        <f>IF('jaarrek. 1819 begroting 1920'!B50&lt;&gt;"",'jaarrek. 1819 begroting 1920'!B50,"")</f>
        <v/>
      </c>
      <c r="C52" s="294" t="str">
        <f>IF(AND('jaarrek. 1819 begroting 1920'!C50&lt;&gt;"",'jaarrek. 1819 begroting 1920'!C50&lt;&gt;0),'jaarrek. 1819 begroting 1920'!C50,"")</f>
        <v/>
      </c>
      <c r="D52" s="295" t="str">
        <f>IF(AND('jaarrek. 1819 begroting 1920'!D50&lt;&gt;"",'jaarrek. 1819 begroting 1920'!D50&lt;&gt;0),'jaarrek. 1819 begroting 1920'!D50,"")</f>
        <v/>
      </c>
      <c r="E52" s="294" t="str">
        <f>IF(AND('jaarrek. 1819 begroting 1920'!G50&lt;&gt;"",'jaarrek. 1819 begroting 1920'!G50&lt;&gt;0),'jaarrek. 1819 begroting 1920'!G50,"")</f>
        <v/>
      </c>
      <c r="F52" s="295" t="str">
        <f>IF(AND('jaarrek. 1819 begroting 1920'!H50&lt;&gt;"",'jaarrek. 1819 begroting 1920'!H50&lt;&gt;0),'jaarrek. 1819 begroting 1920'!H50,"")</f>
        <v/>
      </c>
      <c r="G52" s="274" t="str">
        <f>IF('jaarrek. 1819 begroting 1920'!M50&lt;&gt;"",'jaarrek. 1819 begroting 1920'!M50,"")</f>
        <v/>
      </c>
      <c r="H52" s="274"/>
    </row>
    <row r="53" spans="1:8" x14ac:dyDescent="0.25">
      <c r="A53" s="273" t="str">
        <f>IF('jaarrek. 1819 begroting 1920'!A51&lt;&gt;"",'jaarrek. 1819 begroting 1920'!A51,"")</f>
        <v/>
      </c>
      <c r="B53" s="274" t="str">
        <f>IF('jaarrek. 1819 begroting 1920'!B51&lt;&gt;"",'jaarrek. 1819 begroting 1920'!B51,"")</f>
        <v>Materiaal</v>
      </c>
      <c r="C53" s="294" t="str">
        <f>IF(AND('jaarrek. 1819 begroting 1920'!C51&lt;&gt;"",'jaarrek. 1819 begroting 1920'!C51&lt;&gt;0),'jaarrek. 1819 begroting 1920'!C51,"")</f>
        <v/>
      </c>
      <c r="D53" s="295" t="str">
        <f>IF(AND('jaarrek. 1819 begroting 1920'!D51&lt;&gt;"",'jaarrek. 1819 begroting 1920'!D51&lt;&gt;0),'jaarrek. 1819 begroting 1920'!D51,"")</f>
        <v/>
      </c>
      <c r="E53" s="294" t="str">
        <f>IF(AND('jaarrek. 1819 begroting 1920'!G51&lt;&gt;"",'jaarrek. 1819 begroting 1920'!G51&lt;&gt;0),'jaarrek. 1819 begroting 1920'!G51,"")</f>
        <v/>
      </c>
      <c r="F53" s="295" t="str">
        <f>IF(AND('jaarrek. 1819 begroting 1920'!H51&lt;&gt;"",'jaarrek. 1819 begroting 1920'!H51&lt;&gt;0),'jaarrek. 1819 begroting 1920'!H51,"")</f>
        <v/>
      </c>
      <c r="G53" s="274" t="str">
        <f>IF('jaarrek. 1819 begroting 1920'!M51&lt;&gt;"",'jaarrek. 1819 begroting 1920'!M51,"")</f>
        <v/>
      </c>
      <c r="H53" s="274"/>
    </row>
    <row r="54" spans="1:8" x14ac:dyDescent="0.25">
      <c r="A54" s="273">
        <f>IF('jaarrek. 1819 begroting 1920'!A52&lt;&gt;"",'jaarrek. 1819 begroting 1920'!A52,"")</f>
        <v>40</v>
      </c>
      <c r="B54" s="274" t="str">
        <f>IF('jaarrek. 1819 begroting 1920'!B52&lt;&gt;"",'jaarrek. 1819 begroting 1920'!B52,"")</f>
        <v>Verhuur Klokken</v>
      </c>
      <c r="C54" s="294" t="str">
        <f>IF(AND('jaarrek. 1819 begroting 1920'!C52&lt;&gt;"",'jaarrek. 1819 begroting 1920'!C52&lt;&gt;0),'jaarrek. 1819 begroting 1920'!C52,"")</f>
        <v/>
      </c>
      <c r="D54" s="295" t="str">
        <f>IF(AND('jaarrek. 1819 begroting 1920'!D52&lt;&gt;"",'jaarrek. 1819 begroting 1920'!D52&lt;&gt;0),'jaarrek. 1819 begroting 1920'!D52,"")</f>
        <v/>
      </c>
      <c r="E54" s="294" t="str">
        <f>IF(AND('jaarrek. 1819 begroting 1920'!G52&lt;&gt;"",'jaarrek. 1819 begroting 1920'!G52&lt;&gt;0),'jaarrek. 1819 begroting 1920'!G52,"")</f>
        <v/>
      </c>
      <c r="F54" s="295" t="str">
        <f>IF(AND('jaarrek. 1819 begroting 1920'!H52&lt;&gt;"",'jaarrek. 1819 begroting 1920'!H52&lt;&gt;0),'jaarrek. 1819 begroting 1920'!H52,"")</f>
        <v/>
      </c>
      <c r="G54" s="274" t="str">
        <f>IF('jaarrek. 1819 begroting 1920'!M52&lt;&gt;"",'jaarrek. 1819 begroting 1920'!M52,"")</f>
        <v/>
      </c>
      <c r="H54" s="274"/>
    </row>
    <row r="55" spans="1:8" x14ac:dyDescent="0.25">
      <c r="A55" s="273">
        <f>IF('jaarrek. 1819 begroting 1920'!A53&lt;&gt;"",'jaarrek. 1819 begroting 1920'!A53,"")</f>
        <v>41</v>
      </c>
      <c r="B55" s="274" t="str">
        <f>IF('jaarrek. 1819 begroting 1920'!B53&lt;&gt;"",'jaarrek. 1819 begroting 1920'!B53,"")</f>
        <v>Kosten aanschaf materiaal</v>
      </c>
      <c r="C55" s="294">
        <f>IF(AND('jaarrek. 1819 begroting 1920'!C53&lt;&gt;"",'jaarrek. 1819 begroting 1920'!C53&lt;&gt;0),'jaarrek. 1819 begroting 1920'!C53,"")</f>
        <v>125</v>
      </c>
      <c r="D55" s="295" t="str">
        <f>IF(AND('jaarrek. 1819 begroting 1920'!D53&lt;&gt;"",'jaarrek. 1819 begroting 1920'!D53&lt;&gt;0),'jaarrek. 1819 begroting 1920'!D53,"")</f>
        <v/>
      </c>
      <c r="E55" s="294">
        <f>IF(AND('jaarrek. 1819 begroting 1920'!G53&lt;&gt;"",'jaarrek. 1819 begroting 1920'!G53&lt;&gt;0),'jaarrek. 1819 begroting 1920'!G53,"")</f>
        <v>11.9</v>
      </c>
      <c r="F55" s="295" t="str">
        <f>IF(AND('jaarrek. 1819 begroting 1920'!H53&lt;&gt;"",'jaarrek. 1819 begroting 1920'!H53&lt;&gt;0),'jaarrek. 1819 begroting 1920'!H53,"")</f>
        <v/>
      </c>
      <c r="G55" s="274" t="str">
        <f>IF('jaarrek. 1819 begroting 1920'!M53&lt;&gt;"",'jaarrek. 1819 begroting 1920'!M53,"")</f>
        <v/>
      </c>
      <c r="H55" s="274"/>
    </row>
    <row r="56" spans="1:8" x14ac:dyDescent="0.25">
      <c r="A56" s="273">
        <f>IF('jaarrek. 1819 begroting 1920'!A54&lt;&gt;"",'jaarrek. 1819 begroting 1920'!A54,"")</f>
        <v>42</v>
      </c>
      <c r="B56" s="274" t="str">
        <f>IF('jaarrek. 1819 begroting 1920'!B54&lt;&gt;"",'jaarrek. 1819 begroting 1920'!B54,"")</f>
        <v>Reserve Materiaal (verlies) of winst</v>
      </c>
      <c r="C56" s="294">
        <f>IF(AND('jaarrek. 1819 begroting 1920'!C54&lt;&gt;"",'jaarrek. 1819 begroting 1920'!C54&lt;&gt;0),'jaarrek. 1819 begroting 1920'!C54,"")</f>
        <v>125</v>
      </c>
      <c r="D56" s="295">
        <f>IF(AND('jaarrek. 1819 begroting 1920'!D54&lt;&gt;"",'jaarrek. 1819 begroting 1920'!D54&lt;&gt;0),'jaarrek. 1819 begroting 1920'!D54,"")</f>
        <v>125</v>
      </c>
      <c r="E56" s="294">
        <f>IF(AND('jaarrek. 1819 begroting 1920'!G54&lt;&gt;"",'jaarrek. 1819 begroting 1920'!G54&lt;&gt;0),'jaarrek. 1819 begroting 1920'!G54,"")</f>
        <v>125</v>
      </c>
      <c r="F56" s="295">
        <f>IF(AND('jaarrek. 1819 begroting 1920'!H54&lt;&gt;"",'jaarrek. 1819 begroting 1920'!H54&lt;&gt;0),'jaarrek. 1819 begroting 1920'!H54,"")</f>
        <v>11.9</v>
      </c>
      <c r="G56" s="274" t="str">
        <f>IF('jaarrek. 1819 begroting 1920'!M54&lt;&gt;"",'jaarrek. 1819 begroting 1920'!M54,"")</f>
        <v/>
      </c>
      <c r="H56" s="274"/>
    </row>
    <row r="57" spans="1:8" x14ac:dyDescent="0.25">
      <c r="A57" s="273" t="str">
        <f>IF('jaarrek. 1819 begroting 1920'!A55&lt;&gt;"",'jaarrek. 1819 begroting 1920'!A55,"")</f>
        <v/>
      </c>
      <c r="B57" s="274" t="str">
        <f>IF('jaarrek. 1819 begroting 1920'!B55&lt;&gt;"",'jaarrek. 1819 begroting 1920'!B55,"")</f>
        <v/>
      </c>
      <c r="C57" s="294" t="str">
        <f>IF(AND('jaarrek. 1819 begroting 1920'!C55&lt;&gt;"",'jaarrek. 1819 begroting 1920'!C55&lt;&gt;0),'jaarrek. 1819 begroting 1920'!C55,"")</f>
        <v/>
      </c>
      <c r="D57" s="295" t="str">
        <f>IF(AND('jaarrek. 1819 begroting 1920'!D55&lt;&gt;"",'jaarrek. 1819 begroting 1920'!D55&lt;&gt;0),'jaarrek. 1819 begroting 1920'!D55,"")</f>
        <v/>
      </c>
      <c r="E57" s="294" t="str">
        <f>IF(AND('jaarrek. 1819 begroting 1920'!G55&lt;&gt;"",'jaarrek. 1819 begroting 1920'!G55&lt;&gt;0),'jaarrek. 1819 begroting 1920'!G55,"")</f>
        <v/>
      </c>
      <c r="F57" s="295" t="str">
        <f>IF(AND('jaarrek. 1819 begroting 1920'!H55&lt;&gt;"",'jaarrek. 1819 begroting 1920'!H55&lt;&gt;0),'jaarrek. 1819 begroting 1920'!H55,"")</f>
        <v/>
      </c>
      <c r="G57" s="274" t="str">
        <f>IF('jaarrek. 1819 begroting 1920'!M55&lt;&gt;"",'jaarrek. 1819 begroting 1920'!M55,"")</f>
        <v/>
      </c>
      <c r="H57" s="274"/>
    </row>
    <row r="58" spans="1:8" x14ac:dyDescent="0.25">
      <c r="A58" s="273" t="str">
        <f>IF('jaarrek. 1819 begroting 1920'!A56&lt;&gt;"",'jaarrek. 1819 begroting 1920'!A56,"")</f>
        <v/>
      </c>
      <c r="B58" s="274" t="str">
        <f>IF('jaarrek. 1819 begroting 1920'!B56&lt;&gt;"",'jaarrek. 1819 begroting 1920'!B56,"")</f>
        <v>Clubblad de Balans</v>
      </c>
      <c r="C58" s="294" t="str">
        <f>IF(AND('jaarrek. 1819 begroting 1920'!C56&lt;&gt;"",'jaarrek. 1819 begroting 1920'!C56&lt;&gt;0),'jaarrek. 1819 begroting 1920'!C56,"")</f>
        <v/>
      </c>
      <c r="D58" s="295" t="str">
        <f>IF(AND('jaarrek. 1819 begroting 1920'!D56&lt;&gt;"",'jaarrek. 1819 begroting 1920'!D56&lt;&gt;0),'jaarrek. 1819 begroting 1920'!D56,"")</f>
        <v/>
      </c>
      <c r="E58" s="294" t="str">
        <f>IF(AND('jaarrek. 1819 begroting 1920'!G56&lt;&gt;"",'jaarrek. 1819 begroting 1920'!G56&lt;&gt;0),'jaarrek. 1819 begroting 1920'!G56,"")</f>
        <v/>
      </c>
      <c r="F58" s="295" t="str">
        <f>IF(AND('jaarrek. 1819 begroting 1920'!H56&lt;&gt;"",'jaarrek. 1819 begroting 1920'!H56&lt;&gt;0),'jaarrek. 1819 begroting 1920'!H56,"")</f>
        <v/>
      </c>
      <c r="G58" s="274" t="str">
        <f>IF('jaarrek. 1819 begroting 1920'!M56&lt;&gt;"",'jaarrek. 1819 begroting 1920'!M56,"")</f>
        <v/>
      </c>
      <c r="H58" s="274"/>
    </row>
    <row r="59" spans="1:8" x14ac:dyDescent="0.25">
      <c r="A59" s="273">
        <f>IF('jaarrek. 1819 begroting 1920'!A57&lt;&gt;"",'jaarrek. 1819 begroting 1920'!A57,"")</f>
        <v>43</v>
      </c>
      <c r="B59" s="274" t="str">
        <f>IF('jaarrek. 1819 begroting 1920'!B57&lt;&gt;"",'jaarrek. 1819 begroting 1920'!B57,"")</f>
        <v>Verbruik Covers</v>
      </c>
      <c r="C59" s="294">
        <f>IF(AND('jaarrek. 1819 begroting 1920'!C57&lt;&gt;"",'jaarrek. 1819 begroting 1920'!C57&lt;&gt;0),'jaarrek. 1819 begroting 1920'!C57,"")</f>
        <v>36</v>
      </c>
      <c r="D59" s="295" t="str">
        <f>IF(AND('jaarrek. 1819 begroting 1920'!D57&lt;&gt;"",'jaarrek. 1819 begroting 1920'!D57&lt;&gt;0),'jaarrek. 1819 begroting 1920'!D57,"")</f>
        <v/>
      </c>
      <c r="E59" s="294">
        <f>IF(AND('jaarrek. 1819 begroting 1920'!G57&lt;&gt;"",'jaarrek. 1819 begroting 1920'!G57&lt;&gt;0),'jaarrek. 1819 begroting 1920'!G57,"")</f>
        <v>38.4</v>
      </c>
      <c r="F59" s="295" t="str">
        <f>IF(AND('jaarrek. 1819 begroting 1920'!H57&lt;&gt;"",'jaarrek. 1819 begroting 1920'!H57&lt;&gt;0),'jaarrek. 1819 begroting 1920'!H57,"")</f>
        <v/>
      </c>
      <c r="G59" s="274" t="str">
        <f>IF('jaarrek. 1819 begroting 1920'!M57&lt;&gt;"",'jaarrek. 1819 begroting 1920'!M57,"")</f>
        <v/>
      </c>
      <c r="H59" s="274"/>
    </row>
    <row r="60" spans="1:8" x14ac:dyDescent="0.25">
      <c r="A60" s="273">
        <f>IF('jaarrek. 1819 begroting 1920'!A58&lt;&gt;"",'jaarrek. 1819 begroting 1920'!A58,"")</f>
        <v>44</v>
      </c>
      <c r="B60" s="274" t="str">
        <f>IF('jaarrek. 1819 begroting 1920'!B58&lt;&gt;"",'jaarrek. 1819 begroting 1920'!B58,"")</f>
        <v>Clubblad Balans Incl. Vouwen / Nieten</v>
      </c>
      <c r="C60" s="294">
        <f>IF(AND('jaarrek. 1819 begroting 1920'!C58&lt;&gt;"",'jaarrek. 1819 begroting 1920'!C58&lt;&gt;0),'jaarrek. 1819 begroting 1920'!C58,"")</f>
        <v>485</v>
      </c>
      <c r="D60" s="295" t="str">
        <f>IF(AND('jaarrek. 1819 begroting 1920'!D58&lt;&gt;"",'jaarrek. 1819 begroting 1920'!D58&lt;&gt;0),'jaarrek. 1819 begroting 1920'!D58,"")</f>
        <v/>
      </c>
      <c r="E60" s="294">
        <f>IF(AND('jaarrek. 1819 begroting 1920'!G58&lt;&gt;"",'jaarrek. 1819 begroting 1920'!G58&lt;&gt;0),'jaarrek. 1819 begroting 1920'!G58,"")</f>
        <v>450.79</v>
      </c>
      <c r="F60" s="295" t="str">
        <f>IF(AND('jaarrek. 1819 begroting 1920'!H58&lt;&gt;"",'jaarrek. 1819 begroting 1920'!H58&lt;&gt;0),'jaarrek. 1819 begroting 1920'!H58,"")</f>
        <v/>
      </c>
      <c r="G60" s="274" t="str">
        <f>IF('jaarrek. 1819 begroting 1920'!M58&lt;&gt;"",'jaarrek. 1819 begroting 1920'!M58,"")</f>
        <v/>
      </c>
      <c r="H60" s="274"/>
    </row>
    <row r="61" spans="1:8" x14ac:dyDescent="0.25">
      <c r="A61" s="273">
        <f>IF('jaarrek. 1819 begroting 1920'!A59&lt;&gt;"",'jaarrek. 1819 begroting 1920'!A59,"")</f>
        <v>45</v>
      </c>
      <c r="B61" s="274" t="str">
        <f>IF('jaarrek. 1819 begroting 1920'!B59&lt;&gt;"",'jaarrek. 1819 begroting 1920'!B59,"")</f>
        <v>Portokosten</v>
      </c>
      <c r="C61" s="294">
        <f>IF(AND('jaarrek. 1819 begroting 1920'!C59&lt;&gt;"",'jaarrek. 1819 begroting 1920'!C59&lt;&gt;0),'jaarrek. 1819 begroting 1920'!C59,"")</f>
        <v>150</v>
      </c>
      <c r="D61" s="295" t="str">
        <f>IF(AND('jaarrek. 1819 begroting 1920'!D59&lt;&gt;"",'jaarrek. 1819 begroting 1920'!D59&lt;&gt;0),'jaarrek. 1819 begroting 1920'!D59,"")</f>
        <v/>
      </c>
      <c r="E61" s="294">
        <f>IF(AND('jaarrek. 1819 begroting 1920'!G59&lt;&gt;"",'jaarrek. 1819 begroting 1920'!G59&lt;&gt;0),'jaarrek. 1819 begroting 1920'!G59,"")</f>
        <v>85.15</v>
      </c>
      <c r="F61" s="295" t="str">
        <f>IF(AND('jaarrek. 1819 begroting 1920'!H59&lt;&gt;"",'jaarrek. 1819 begroting 1920'!H59&lt;&gt;0),'jaarrek. 1819 begroting 1920'!H59,"")</f>
        <v/>
      </c>
      <c r="G61" s="274" t="str">
        <f>IF('jaarrek. 1819 begroting 1920'!M59&lt;&gt;"",'jaarrek. 1819 begroting 1920'!M59,"")</f>
        <v/>
      </c>
      <c r="H61" s="274"/>
    </row>
    <row r="62" spans="1:8" x14ac:dyDescent="0.25">
      <c r="A62" s="273">
        <f>IF('jaarrek. 1819 begroting 1920'!A60&lt;&gt;"",'jaarrek. 1819 begroting 1920'!A60,"")</f>
        <v>46</v>
      </c>
      <c r="B62" s="274" t="str">
        <f>IF('jaarrek. 1819 begroting 1920'!B60&lt;&gt;"",'jaarrek. 1819 begroting 1920'!B60,"")</f>
        <v>Sponsoren</v>
      </c>
      <c r="C62" s="294" t="str">
        <f>IF(AND('jaarrek. 1819 begroting 1920'!C60&lt;&gt;"",'jaarrek. 1819 begroting 1920'!C60&lt;&gt;0),'jaarrek. 1819 begroting 1920'!C60,"")</f>
        <v/>
      </c>
      <c r="D62" s="295">
        <f>IF(AND('jaarrek. 1819 begroting 1920'!D60&lt;&gt;"",'jaarrek. 1819 begroting 1920'!D60&lt;&gt;0),'jaarrek. 1819 begroting 1920'!D60,"")</f>
        <v>50</v>
      </c>
      <c r="E62" s="294" t="str">
        <f>IF(AND('jaarrek. 1819 begroting 1920'!G60&lt;&gt;"",'jaarrek. 1819 begroting 1920'!G60&lt;&gt;0),'jaarrek. 1819 begroting 1920'!G60,"")</f>
        <v/>
      </c>
      <c r="F62" s="295">
        <f>IF(AND('jaarrek. 1819 begroting 1920'!H60&lt;&gt;"",'jaarrek. 1819 begroting 1920'!H60&lt;&gt;0),'jaarrek. 1819 begroting 1920'!H60,"")</f>
        <v>35</v>
      </c>
      <c r="G62" s="274" t="str">
        <f>IF('jaarrek. 1819 begroting 1920'!M60&lt;&gt;"",'jaarrek. 1819 begroting 1920'!M60,"")</f>
        <v/>
      </c>
      <c r="H62" s="274"/>
    </row>
    <row r="63" spans="1:8" x14ac:dyDescent="0.25">
      <c r="A63" s="273" t="str">
        <f>IF('jaarrek. 1819 begroting 1920'!A61&lt;&gt;"",'jaarrek. 1819 begroting 1920'!A61,"")</f>
        <v/>
      </c>
      <c r="B63" s="274" t="str">
        <f>IF('jaarrek. 1819 begroting 1920'!B61&lt;&gt;"",'jaarrek. 1819 begroting 1920'!B61,"")</f>
        <v/>
      </c>
      <c r="C63" s="294" t="str">
        <f>IF(AND('jaarrek. 1819 begroting 1920'!C61&lt;&gt;"",'jaarrek. 1819 begroting 1920'!C61&lt;&gt;0),'jaarrek. 1819 begroting 1920'!C61,"")</f>
        <v/>
      </c>
      <c r="D63" s="295" t="str">
        <f>IF(AND('jaarrek. 1819 begroting 1920'!D61&lt;&gt;"",'jaarrek. 1819 begroting 1920'!D61&lt;&gt;0),'jaarrek. 1819 begroting 1920'!D61,"")</f>
        <v/>
      </c>
      <c r="E63" s="294" t="str">
        <f>IF(AND('jaarrek. 1819 begroting 1920'!G61&lt;&gt;"",'jaarrek. 1819 begroting 1920'!G61&lt;&gt;0),'jaarrek. 1819 begroting 1920'!G61,"")</f>
        <v/>
      </c>
      <c r="F63" s="295" t="str">
        <f>IF(AND('jaarrek. 1819 begroting 1920'!H61&lt;&gt;"",'jaarrek. 1819 begroting 1920'!H61&lt;&gt;0),'jaarrek. 1819 begroting 1920'!H61,"")</f>
        <v/>
      </c>
      <c r="G63" s="274" t="str">
        <f>IF('jaarrek. 1819 begroting 1920'!M61&lt;&gt;"",'jaarrek. 1819 begroting 1920'!M61,"")</f>
        <v/>
      </c>
      <c r="H63" s="274"/>
    </row>
    <row r="64" spans="1:8" x14ac:dyDescent="0.25">
      <c r="A64" s="273">
        <f>IF('jaarrek. 1819 begroting 1920'!A62&lt;&gt;"",'jaarrek. 1819 begroting 1920'!A62,"")</f>
        <v>47</v>
      </c>
      <c r="B64" s="274" t="str">
        <f>IF('jaarrek. 1819 begroting 1920'!B62&lt;&gt;"",'jaarrek. 1819 begroting 1920'!B62,"")</f>
        <v>Afschrijving notatieboekjes</v>
      </c>
      <c r="C64" s="294" t="str">
        <f>IF(AND('jaarrek. 1819 begroting 1920'!C62&lt;&gt;"",'jaarrek. 1819 begroting 1920'!C62&lt;&gt;0),'jaarrek. 1819 begroting 1920'!C62,"")</f>
        <v/>
      </c>
      <c r="D64" s="295" t="str">
        <f>IF(AND('jaarrek. 1819 begroting 1920'!D62&lt;&gt;"",'jaarrek. 1819 begroting 1920'!D62&lt;&gt;0),'jaarrek. 1819 begroting 1920'!D62,"")</f>
        <v/>
      </c>
      <c r="E64" s="294">
        <f>IF(AND('jaarrek. 1819 begroting 1920'!G62&lt;&gt;"",'jaarrek. 1819 begroting 1920'!G62&lt;&gt;0),'jaarrek. 1819 begroting 1920'!G62,"")</f>
        <v>49</v>
      </c>
      <c r="F64" s="295" t="str">
        <f>IF(AND('jaarrek. 1819 begroting 1920'!H62&lt;&gt;"",'jaarrek. 1819 begroting 1920'!H62&lt;&gt;0),'jaarrek. 1819 begroting 1920'!H62,"")</f>
        <v/>
      </c>
      <c r="G64" s="274" t="str">
        <f>IF('jaarrek. 1819 begroting 1920'!M62&lt;&gt;"",'jaarrek. 1819 begroting 1920'!M62,"")</f>
        <v/>
      </c>
      <c r="H64" s="274"/>
    </row>
    <row r="65" spans="1:8" ht="15.75" thickBot="1" x14ac:dyDescent="0.3">
      <c r="A65" s="273" t="str">
        <f>IF('jaarrek. 1819 begroting 1920'!A63&lt;&gt;"",'jaarrek. 1819 begroting 1920'!A63,"")</f>
        <v/>
      </c>
      <c r="B65" s="274" t="str">
        <f>IF('jaarrek. 1819 begroting 1920'!B63&lt;&gt;"",'jaarrek. 1819 begroting 1920'!B63,"")</f>
        <v/>
      </c>
      <c r="C65" s="296" t="str">
        <f>IF(AND('jaarrek. 1819 begroting 1920'!C63&lt;&gt;"",'jaarrek. 1819 begroting 1920'!C63&lt;&gt;0),'jaarrek. 1819 begroting 1920'!C63,"")</f>
        <v/>
      </c>
      <c r="D65" s="297" t="str">
        <f>IF(AND('jaarrek. 1819 begroting 1920'!D63&lt;&gt;"",'jaarrek. 1819 begroting 1920'!D63&lt;&gt;0),'jaarrek. 1819 begroting 1920'!D63,"")</f>
        <v/>
      </c>
      <c r="E65" s="296" t="str">
        <f>IF(AND('jaarrek. 1819 begroting 1920'!G63&lt;&gt;"",'jaarrek. 1819 begroting 1920'!G63&lt;&gt;0),'jaarrek. 1819 begroting 1920'!G63,"")</f>
        <v/>
      </c>
      <c r="F65" s="297" t="str">
        <f>IF(AND('jaarrek. 1819 begroting 1920'!H63&lt;&gt;"",'jaarrek. 1819 begroting 1920'!H63&lt;&gt;0),'jaarrek. 1819 begroting 1920'!H63,"")</f>
        <v/>
      </c>
      <c r="G65" s="274" t="str">
        <f>IF('jaarrek. 1819 begroting 1920'!M63&lt;&gt;"",'jaarrek. 1819 begroting 1920'!M63,"")</f>
        <v/>
      </c>
      <c r="H65" s="274"/>
    </row>
    <row r="66" spans="1:8" x14ac:dyDescent="0.25">
      <c r="A66" s="273">
        <f>IF('jaarrek. 1819 begroting 1920'!A64&lt;&gt;"",'jaarrek. 1819 begroting 1920'!A64,"")</f>
        <v>50</v>
      </c>
      <c r="B66" s="274" t="str">
        <f>IF('jaarrek. 1819 begroting 1920'!B64&lt;&gt;"",'jaarrek. 1819 begroting 1920'!B64,"")</f>
        <v>Verlies/winst</v>
      </c>
      <c r="C66" s="290">
        <f>IF('jaarrek. 1819 begroting 1920'!C64&lt;&gt;"",'jaarrek. 1819 begroting 1920'!C64,"")</f>
        <v>-917</v>
      </c>
      <c r="D66" s="291" t="str">
        <f>IF('jaarrek. 1819 begroting 1920'!D64&lt;&gt;"",'jaarrek. 1819 begroting 1920'!D64,"")</f>
        <v/>
      </c>
      <c r="E66" s="291">
        <f>IF('jaarrek. 1819 begroting 1920'!G64&lt;&gt;"",'jaarrek. 1819 begroting 1920'!G64,"")</f>
        <v>301.28000000000065</v>
      </c>
      <c r="F66" s="291" t="str">
        <f>IF('jaarrek. 1819 begroting 1920'!H64&lt;&gt;"",'jaarrek. 1819 begroting 1920'!H64,"")</f>
        <v/>
      </c>
      <c r="G66" s="274" t="str">
        <f>IF('jaarrek. 1819 begroting 1920'!M64&lt;&gt;"",'jaarrek. 1819 begroting 1920'!M64,"")</f>
        <v/>
      </c>
      <c r="H66" s="274"/>
    </row>
    <row r="67" spans="1:8" x14ac:dyDescent="0.25">
      <c r="A67" s="273" t="str">
        <f>IF('jaarrek. 1819 begroting 1920'!A65&lt;&gt;"",'jaarrek. 1819 begroting 1920'!A65,"")</f>
        <v/>
      </c>
      <c r="B67" s="274" t="str">
        <f>IF('jaarrek. 1819 begroting 1920'!B65&lt;&gt;"",'jaarrek. 1819 begroting 1920'!B65,"")</f>
        <v/>
      </c>
      <c r="C67" s="274" t="str">
        <f>IF('jaarrek. 1819 begroting 1920'!C65&lt;&gt;"",'jaarrek. 1819 begroting 1920'!C65,"")</f>
        <v/>
      </c>
      <c r="D67" s="274" t="str">
        <f>IF('jaarrek. 1819 begroting 1920'!D65&lt;&gt;"",'jaarrek. 1819 begroting 1920'!D65,"")</f>
        <v/>
      </c>
      <c r="E67" s="274" t="str">
        <f>IF('jaarrek. 1819 begroting 1920'!G65&lt;&gt;"",'jaarrek. 1819 begroting 1920'!G65,"")</f>
        <v/>
      </c>
      <c r="F67" s="274" t="str">
        <f>IF('jaarrek. 1819 begroting 1920'!H65&lt;&gt;"",'jaarrek. 1819 begroting 1920'!H65,"")</f>
        <v/>
      </c>
      <c r="G67" s="274" t="str">
        <f>IF('jaarrek. 1819 begroting 1920'!M65&lt;&gt;"",'jaarrek. 1819 begroting 1920'!M65,"")</f>
        <v/>
      </c>
      <c r="H67" s="274"/>
    </row>
    <row r="68" spans="1:8" x14ac:dyDescent="0.25">
      <c r="A68" s="273" t="str">
        <f>IF('jaarrek. 1819 begroting 1920'!A66&lt;&gt;"",'jaarrek. 1819 begroting 1920'!A66,"")</f>
        <v/>
      </c>
      <c r="B68" s="274" t="str">
        <f>IF('jaarrek. 1819 begroting 1920'!B66&lt;&gt;"",'jaarrek. 1819 begroting 1920'!B66,"")</f>
        <v/>
      </c>
      <c r="C68" s="274" t="str">
        <f>IF('jaarrek. 1819 begroting 1920'!C66&lt;&gt;"",'jaarrek. 1819 begroting 1920'!C66,"")</f>
        <v/>
      </c>
      <c r="D68" s="274" t="str">
        <f>IF('jaarrek. 1819 begroting 1920'!D66&lt;&gt;"",'jaarrek. 1819 begroting 1920'!D66,"")</f>
        <v/>
      </c>
      <c r="E68" s="274" t="str">
        <f>IF('jaarrek. 1819 begroting 1920'!G66&lt;&gt;"",'jaarrek. 1819 begroting 1920'!G66,"")</f>
        <v/>
      </c>
      <c r="F68" s="274" t="str">
        <f>IF('jaarrek. 1819 begroting 1920'!H66&lt;&gt;"",'jaarrek. 1819 begroting 1920'!H66,"")</f>
        <v/>
      </c>
      <c r="G68" s="274" t="str">
        <f>IF('jaarrek. 1819 begroting 1920'!M66&lt;&gt;"",'jaarrek. 1819 begroting 1920'!M66,"")</f>
        <v/>
      </c>
      <c r="H68" s="274"/>
    </row>
    <row r="69" spans="1:8" x14ac:dyDescent="0.25">
      <c r="A69" s="273" t="str">
        <f>IF('jaarrek. 1819 begroting 1920'!A67&lt;&gt;"",'jaarrek. 1819 begroting 1920'!A67,"")</f>
        <v/>
      </c>
      <c r="B69" s="274" t="str">
        <f>IF('jaarrek. 1819 begroting 1920'!B67&lt;&gt;"",'jaarrek. 1819 begroting 1920'!B67,"")</f>
        <v/>
      </c>
      <c r="C69" s="274" t="str">
        <f>IF('jaarrek. 1819 begroting 1920'!C67&lt;&gt;"",'jaarrek. 1819 begroting 1920'!C67,"")</f>
        <v/>
      </c>
      <c r="D69" s="274" t="str">
        <f>IF('jaarrek. 1819 begroting 1920'!D67&lt;&gt;"",'jaarrek. 1819 begroting 1920'!D67,"")</f>
        <v/>
      </c>
      <c r="E69" s="274" t="str">
        <f>IF('jaarrek. 1819 begroting 1920'!G67&lt;&gt;"",'jaarrek. 1819 begroting 1920'!G67,"")</f>
        <v/>
      </c>
      <c r="F69" s="274" t="str">
        <f>IF('jaarrek. 1819 begroting 1920'!H67&lt;&gt;"",'jaarrek. 1819 begroting 1920'!H67,"")</f>
        <v/>
      </c>
      <c r="G69" s="274" t="str">
        <f>IF('jaarrek. 1819 begroting 1920'!M67&lt;&gt;"",'jaarrek. 1819 begroting 1920'!M67,"")</f>
        <v/>
      </c>
      <c r="H69" s="274"/>
    </row>
    <row r="70" spans="1:8" x14ac:dyDescent="0.25">
      <c r="A70" s="273" t="str">
        <f>IF('jaarrek. 1819 begroting 1920'!A68&lt;&gt;"",'jaarrek. 1819 begroting 1920'!A68,"")</f>
        <v/>
      </c>
      <c r="B70" s="274" t="str">
        <f>IF('jaarrek. 1819 begroting 1920'!B68&lt;&gt;"",'jaarrek. 1819 begroting 1920'!B68,"")</f>
        <v/>
      </c>
      <c r="C70" s="274" t="str">
        <f>IF('jaarrek. 1819 begroting 1920'!C68&lt;&gt;"",'jaarrek. 1819 begroting 1920'!C68,"")</f>
        <v/>
      </c>
      <c r="D70" s="274" t="str">
        <f>IF('jaarrek. 1819 begroting 1920'!D68&lt;&gt;"",'jaarrek. 1819 begroting 1920'!D68,"")</f>
        <v/>
      </c>
      <c r="E70" s="274" t="str">
        <f>IF('jaarrek. 1819 begroting 1920'!G68&lt;&gt;"",'jaarrek. 1819 begroting 1920'!G68,"")</f>
        <v/>
      </c>
      <c r="F70" s="274" t="str">
        <f>IF('jaarrek. 1819 begroting 1920'!H68&lt;&gt;"",'jaarrek. 1819 begroting 1920'!H68,"")</f>
        <v/>
      </c>
      <c r="G70" s="274" t="str">
        <f>IF('jaarrek. 1819 begroting 1920'!M68&lt;&gt;"",'jaarrek. 1819 begroting 1920'!M68,"")</f>
        <v/>
      </c>
      <c r="H70" s="274"/>
    </row>
    <row r="71" spans="1:8" x14ac:dyDescent="0.25">
      <c r="A71" s="273" t="str">
        <f>IF('jaarrek. 1819 begroting 1920'!A69&lt;&gt;"",'jaarrek. 1819 begroting 1920'!A69,"")</f>
        <v/>
      </c>
      <c r="B71" s="274" t="str">
        <f>IF('jaarrek. 1819 begroting 1920'!B69&lt;&gt;"",'jaarrek. 1819 begroting 1920'!B69,"")</f>
        <v/>
      </c>
      <c r="C71" s="274" t="str">
        <f>IF('jaarrek. 1819 begroting 1920'!C69&lt;&gt;"",'jaarrek. 1819 begroting 1920'!C69,"")</f>
        <v/>
      </c>
      <c r="D71" s="274" t="str">
        <f>IF('jaarrek. 1819 begroting 1920'!D69&lt;&gt;"",'jaarrek. 1819 begroting 1920'!D69,"")</f>
        <v/>
      </c>
      <c r="E71" s="274" t="str">
        <f>IF('jaarrek. 1819 begroting 1920'!G69&lt;&gt;"",'jaarrek. 1819 begroting 1920'!G69,"")</f>
        <v/>
      </c>
      <c r="F71" s="274" t="str">
        <f>IF('jaarrek. 1819 begroting 1920'!H69&lt;&gt;"",'jaarrek. 1819 begroting 1920'!H69,"")</f>
        <v/>
      </c>
      <c r="G71" s="274" t="str">
        <f>IF('jaarrek. 1819 begroting 1920'!M69&lt;&gt;"",'jaarrek. 1819 begroting 1920'!M69,"")</f>
        <v/>
      </c>
      <c r="H71" s="274"/>
    </row>
    <row r="72" spans="1:8" x14ac:dyDescent="0.25">
      <c r="A72" s="273" t="str">
        <f>IF('jaarrek. 1819 begroting 1920'!A70&lt;&gt;"",'jaarrek. 1819 begroting 1920'!A70,"")</f>
        <v/>
      </c>
      <c r="B72" s="274" t="str">
        <f>IF('jaarrek. 1819 begroting 1920'!B70&lt;&gt;"",'jaarrek. 1819 begroting 1920'!B70,"")</f>
        <v/>
      </c>
      <c r="C72" s="274" t="str">
        <f>IF('jaarrek. 1819 begroting 1920'!C70&lt;&gt;"",'jaarrek. 1819 begroting 1920'!C70,"")</f>
        <v/>
      </c>
      <c r="D72" s="274" t="str">
        <f>IF('jaarrek. 1819 begroting 1920'!D70&lt;&gt;"",'jaarrek. 1819 begroting 1920'!D70,"")</f>
        <v/>
      </c>
      <c r="E72" s="274" t="str">
        <f>IF('jaarrek. 1819 begroting 1920'!G70&lt;&gt;"",'jaarrek. 1819 begroting 1920'!G70,"")</f>
        <v/>
      </c>
      <c r="F72" s="274" t="str">
        <f>IF('jaarrek. 1819 begroting 1920'!H70&lt;&gt;"",'jaarrek. 1819 begroting 1920'!H70,"")</f>
        <v/>
      </c>
      <c r="G72" s="274" t="str">
        <f>IF('jaarrek. 1819 begroting 1920'!M70&lt;&gt;"",'jaarrek. 1819 begroting 1920'!M70,"")</f>
        <v/>
      </c>
      <c r="H72" s="274"/>
    </row>
  </sheetData>
  <mergeCells count="4">
    <mergeCell ref="C24:D24"/>
    <mergeCell ref="E24:F24"/>
    <mergeCell ref="C1:D1"/>
    <mergeCell ref="E1:F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1200" verticalDpi="1200" r:id="rId1"/>
  <headerFooter>
    <oddHeader>&amp;L&amp;"+,Vet"&amp;13Jaarrekening 2018-2019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toelichting 1819</vt:lpstr>
      <vt:lpstr>jaarrek. 1819 begroting 1920</vt:lpstr>
      <vt:lpstr>Print Begroting</vt:lpstr>
      <vt:lpstr>Print Jaarrekening</vt:lpstr>
      <vt:lpstr>'jaarrek. 1819 begroting 1920'!Afdrukbereik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2019-08-16T10:17:53Z</dcterms:modified>
</cp:coreProperties>
</file>